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41\d\2_広報・研修部\◆森・石井フォルダ\◆広報間借り_期間限定\森作成の申込書\"/>
    </mc:Choice>
  </mc:AlternateContent>
  <xr:revisionPtr revIDLastSave="0" documentId="13_ncr:1_{6624E8D6-8EBE-46D0-95A9-4F30060100CC}" xr6:coauthVersionLast="47" xr6:coauthVersionMax="47" xr10:uidLastSave="{00000000-0000-0000-0000-000000000000}"/>
  <bookViews>
    <workbookView xWindow="-108" yWindow="-108" windowWidth="23256" windowHeight="12456" xr2:uid="{00000000-000D-0000-FFFF-FFFF00000000}"/>
  </bookViews>
  <sheets>
    <sheet name="民間用申込書" sheetId="26" r:id="rId1"/>
    <sheet name="計算シート" sheetId="16" state="hidden" r:id="rId2"/>
    <sheet name="請求書" sheetId="27" state="hidden" r:id="rId3"/>
    <sheet name="見積書" sheetId="28" state="hidden" r:id="rId4"/>
    <sheet name="納品書" sheetId="29" state="hidden" r:id="rId5"/>
    <sheet name="領収書" sheetId="30" state="hidden" r:id="rId6"/>
    <sheet name="【入金前】請求書送付案内" sheetId="32" state="hidden" r:id="rId7"/>
    <sheet name="【入金後】書籍送付案内 " sheetId="33" state="hidden" r:id="rId8"/>
    <sheet name="その他送付" sheetId="20" state="hidden" r:id="rId9"/>
  </sheets>
  <externalReferences>
    <externalReference r:id="rId10"/>
  </externalReferences>
  <definedNames>
    <definedName name="_xlnm._FilterDatabase" localSheetId="1" hidden="1">計算シート!$A$6:$EB$40</definedName>
    <definedName name="_xlnm.Print_Area" localSheetId="7">'【入金後】書籍送付案内 '!$A$1:$AX$38</definedName>
    <definedName name="_xlnm.Print_Area" localSheetId="6">【入金前】請求書送付案内!$A$1:$AX$38</definedName>
    <definedName name="_xlnm.Print_Area" localSheetId="8">その他送付!$A$1:$K$32</definedName>
    <definedName name="_xlnm.Print_Area" localSheetId="1">計算シート!$A$1:$N$43</definedName>
    <definedName name="_xlnm.Print_Area" localSheetId="3">見積書!$A$1:$AX$37</definedName>
    <definedName name="_xlnm.Print_Area" localSheetId="2">請求書!$A$1:$AX$44</definedName>
    <definedName name="_xlnm.Print_Area" localSheetId="4">納品書!$A$1:$AX$37</definedName>
    <definedName name="_xlnm.Print_Area" localSheetId="0">民間用申込書!$A$1:$K$53</definedName>
    <definedName name="_xlnm.Print_Area" localSheetId="5">領収書!$A$1:$AX$37</definedName>
    <definedName name="書籍" localSheetId="1">'[1]納品書 '!#REF!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6" l="1"/>
  <c r="C40" i="16"/>
  <c r="C36" i="16"/>
  <c r="D35" i="16"/>
  <c r="C52" i="16" s="1"/>
  <c r="AR25" i="27"/>
  <c r="AR26" i="27"/>
  <c r="AR27" i="27"/>
  <c r="AR28" i="27"/>
  <c r="AZ23" i="33"/>
  <c r="A43" i="16"/>
  <c r="AZ24" i="33" s="1"/>
  <c r="F6" i="20"/>
  <c r="V9" i="33"/>
  <c r="N33" i="16" l="1"/>
  <c r="BH48" i="16"/>
  <c r="BG48" i="16"/>
  <c r="K48" i="16"/>
  <c r="C41" i="16" l="1"/>
  <c r="F48" i="16"/>
  <c r="AZ5" i="33" l="1"/>
  <c r="M41" i="27"/>
  <c r="V9" i="30"/>
  <c r="V9" i="29"/>
  <c r="V9" i="28"/>
  <c r="G30" i="16" l="1"/>
  <c r="G29" i="16"/>
  <c r="G28" i="16"/>
  <c r="G27" i="16"/>
  <c r="G24" i="16"/>
  <c r="G25" i="16"/>
  <c r="AI2" i="27" l="1"/>
  <c r="B48" i="16" l="1"/>
  <c r="AL2" i="33" l="1"/>
  <c r="H5" i="16" l="1"/>
  <c r="A56" i="16" l="1"/>
  <c r="H48" i="16"/>
  <c r="E56" i="16" l="1"/>
  <c r="AK2" i="33" l="1"/>
  <c r="AP1" i="33"/>
  <c r="AK2" i="32"/>
  <c r="AL2" i="29"/>
  <c r="AP1" i="32"/>
  <c r="AL2" i="30" l="1"/>
  <c r="AL2" i="32"/>
  <c r="AL2" i="28"/>
  <c r="AI41" i="27"/>
  <c r="AP1" i="28"/>
  <c r="AP1" i="29"/>
  <c r="AP1" i="30"/>
  <c r="AP1" i="27"/>
  <c r="H9" i="16"/>
  <c r="T48" i="16" s="1"/>
  <c r="H10" i="16"/>
  <c r="X48" i="16" s="1"/>
  <c r="H11" i="16"/>
  <c r="U48" i="16" s="1"/>
  <c r="H12" i="16"/>
  <c r="Y48" i="16" s="1"/>
  <c r="H13" i="16"/>
  <c r="V48" i="16" s="1"/>
  <c r="H14" i="16"/>
  <c r="Z48" i="16" s="1"/>
  <c r="H15" i="16"/>
  <c r="AA48" i="16" s="1"/>
  <c r="H16" i="16"/>
  <c r="AD48" i="16" s="1"/>
  <c r="H17" i="16"/>
  <c r="AE48" i="16" s="1"/>
  <c r="H18" i="16"/>
  <c r="AF48" i="16" s="1"/>
  <c r="H19" i="16"/>
  <c r="AG48" i="16" s="1"/>
  <c r="H20" i="16"/>
  <c r="AH48" i="16" s="1"/>
  <c r="H21" i="16"/>
  <c r="AI48" i="16" s="1"/>
  <c r="H22" i="16"/>
  <c r="AJ48" i="16" s="1"/>
  <c r="M48" i="16"/>
  <c r="C39" i="16"/>
  <c r="P48" i="16" s="1"/>
  <c r="C37" i="16"/>
  <c r="I38" i="16"/>
  <c r="P56" i="16" s="1"/>
  <c r="D38" i="16"/>
  <c r="O56" i="16" s="1"/>
  <c r="H8" i="16"/>
  <c r="S48" i="16" s="1"/>
  <c r="H7" i="16"/>
  <c r="AC48" i="16" s="1"/>
  <c r="J3" i="20"/>
  <c r="C8" i="32" l="1"/>
  <c r="K56" i="16"/>
  <c r="L56" i="16"/>
  <c r="N48" i="16"/>
  <c r="Q48" i="16" s="1"/>
  <c r="D52" i="16"/>
  <c r="N56" i="16"/>
  <c r="L48" i="16"/>
  <c r="B52" i="16"/>
  <c r="I56" i="16"/>
  <c r="E52" i="16"/>
  <c r="O48" i="16"/>
  <c r="U7" i="16" a="1"/>
  <c r="S9" i="16"/>
  <c r="Q9" i="16"/>
  <c r="S12" i="16"/>
  <c r="Q12" i="16"/>
  <c r="S11" i="16"/>
  <c r="Q11" i="16"/>
  <c r="Q20" i="16"/>
  <c r="S20" i="16"/>
  <c r="S7" i="16"/>
  <c r="Q7" i="16"/>
  <c r="Q8" i="16"/>
  <c r="S8" i="16"/>
  <c r="Q22" i="16"/>
  <c r="S22" i="16"/>
  <c r="Q10" i="16"/>
  <c r="S10" i="16"/>
  <c r="S21" i="16"/>
  <c r="Q21" i="16"/>
  <c r="S17" i="16"/>
  <c r="Q17" i="16"/>
  <c r="S19" i="16"/>
  <c r="Q19" i="16"/>
  <c r="S18" i="16"/>
  <c r="Q18" i="16"/>
  <c r="Q16" i="16"/>
  <c r="S16" i="16"/>
  <c r="S15" i="16"/>
  <c r="Q15" i="16"/>
  <c r="Q14" i="16"/>
  <c r="S14" i="16"/>
  <c r="S13" i="16"/>
  <c r="Q13" i="16"/>
  <c r="N19" i="16"/>
  <c r="N11" i="16"/>
  <c r="C8" i="27"/>
  <c r="N18" i="16"/>
  <c r="N10" i="16"/>
  <c r="N8" i="16"/>
  <c r="N22" i="16"/>
  <c r="N7" i="16"/>
  <c r="N21" i="16"/>
  <c r="N9" i="16"/>
  <c r="N20" i="16"/>
  <c r="N17" i="16"/>
  <c r="N16" i="16"/>
  <c r="N15" i="16"/>
  <c r="N14" i="16"/>
  <c r="N13" i="16"/>
  <c r="N12" i="16"/>
  <c r="AR24" i="27" l="1"/>
  <c r="S31" i="16"/>
  <c r="Q31" i="16"/>
  <c r="N31" i="16"/>
  <c r="N34" i="16" s="1"/>
  <c r="B6" i="20"/>
  <c r="C8" i="33"/>
  <c r="AH28" i="27"/>
  <c r="AM28" i="27"/>
  <c r="AK29" i="33" s="1"/>
  <c r="C28" i="27"/>
  <c r="F29" i="33" s="1"/>
  <c r="AM27" i="27"/>
  <c r="AK28" i="33" s="1"/>
  <c r="AH27" i="27"/>
  <c r="C27" i="27"/>
  <c r="F28" i="33" s="1"/>
  <c r="AM26" i="27"/>
  <c r="AK27" i="33" s="1"/>
  <c r="AH26" i="27"/>
  <c r="C26" i="27"/>
  <c r="F27" i="33" s="1"/>
  <c r="C25" i="27"/>
  <c r="F26" i="33" s="1"/>
  <c r="AH25" i="27"/>
  <c r="AM25" i="27"/>
  <c r="AK26" i="33" s="1"/>
  <c r="AH24" i="27"/>
  <c r="AM23" i="27"/>
  <c r="AH23" i="27"/>
  <c r="AR23" i="27" s="1"/>
  <c r="AM24" i="27"/>
  <c r="AK25" i="33" s="1"/>
  <c r="AH22" i="27"/>
  <c r="C23" i="27"/>
  <c r="F24" i="33" s="1"/>
  <c r="C24" i="27"/>
  <c r="F25" i="33" s="1"/>
  <c r="AM22" i="27"/>
  <c r="U7" i="16"/>
  <c r="C8" i="28"/>
  <c r="C8" i="29"/>
  <c r="C8" i="30"/>
  <c r="AK24" i="33" l="1"/>
  <c r="AR22" i="27"/>
  <c r="AK23" i="33"/>
  <c r="D48" i="16"/>
  <c r="G48" i="16"/>
  <c r="C22" i="27"/>
  <c r="F23" i="33" s="1"/>
  <c r="AH28" i="28"/>
  <c r="AH28" i="29"/>
  <c r="AH28" i="30"/>
  <c r="C28" i="30"/>
  <c r="C28" i="29"/>
  <c r="C28" i="28"/>
  <c r="AM28" i="30"/>
  <c r="AM28" i="28"/>
  <c r="AM28" i="29"/>
  <c r="C27" i="30"/>
  <c r="C27" i="28"/>
  <c r="C27" i="29"/>
  <c r="AH27" i="28"/>
  <c r="AH27" i="29"/>
  <c r="AH27" i="30"/>
  <c r="AM27" i="30"/>
  <c r="AM27" i="29"/>
  <c r="AM27" i="28"/>
  <c r="C26" i="30"/>
  <c r="C26" i="29"/>
  <c r="C26" i="28"/>
  <c r="AH26" i="30"/>
  <c r="AH26" i="29"/>
  <c r="AH26" i="28"/>
  <c r="AM26" i="30"/>
  <c r="AM26" i="29"/>
  <c r="AM26" i="28"/>
  <c r="AM25" i="28"/>
  <c r="AM25" i="30"/>
  <c r="AM25" i="29"/>
  <c r="AH25" i="30"/>
  <c r="AH25" i="28"/>
  <c r="AH25" i="29"/>
  <c r="C25" i="28"/>
  <c r="C25" i="30"/>
  <c r="C25" i="29"/>
  <c r="C24" i="28"/>
  <c r="C24" i="30"/>
  <c r="C24" i="29"/>
  <c r="C23" i="29"/>
  <c r="C23" i="28"/>
  <c r="C23" i="30"/>
  <c r="AM24" i="28"/>
  <c r="AM24" i="30"/>
  <c r="AM24" i="29"/>
  <c r="AH23" i="30"/>
  <c r="AH23" i="29"/>
  <c r="AH23" i="28"/>
  <c r="AM23" i="30"/>
  <c r="AM23" i="29"/>
  <c r="AM23" i="28"/>
  <c r="AH24" i="29"/>
  <c r="AH24" i="28"/>
  <c r="AH24" i="30"/>
  <c r="AM22" i="30"/>
  <c r="AM22" i="28"/>
  <c r="AM22" i="29"/>
  <c r="AH22" i="30"/>
  <c r="AH22" i="28"/>
  <c r="AH22" i="29"/>
  <c r="K2" i="20"/>
  <c r="AR28" i="29" l="1"/>
  <c r="AR28" i="28"/>
  <c r="AR28" i="30"/>
  <c r="AR27" i="28"/>
  <c r="AR27" i="30"/>
  <c r="AR27" i="29"/>
  <c r="AR26" i="28"/>
  <c r="AR26" i="30"/>
  <c r="AR26" i="29"/>
  <c r="AR25" i="30"/>
  <c r="AR25" i="29"/>
  <c r="AR25" i="28"/>
  <c r="AR24" i="29"/>
  <c r="AR24" i="28"/>
  <c r="AR24" i="30"/>
  <c r="AR23" i="29"/>
  <c r="AR23" i="30"/>
  <c r="AR23" i="28"/>
  <c r="AR31" i="27"/>
  <c r="C22" i="29"/>
  <c r="C22" i="30"/>
  <c r="AR22" i="30"/>
  <c r="AR22" i="28"/>
  <c r="AR22" i="29"/>
  <c r="C22" i="28"/>
  <c r="AR31" i="29" l="1"/>
  <c r="AR31" i="30"/>
  <c r="AR31" i="28"/>
  <c r="O33" i="27"/>
  <c r="AR30" i="27"/>
  <c r="AR29" i="27" l="1"/>
  <c r="AR30" i="28"/>
  <c r="AR30" i="29"/>
  <c r="AR30" i="30"/>
  <c r="AR29" i="29" l="1"/>
  <c r="AR29" i="30"/>
  <c r="AR29" i="28"/>
  <c r="O33" i="29"/>
  <c r="O33" i="28"/>
  <c r="O33"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<sst xmlns="http://schemas.openxmlformats.org/spreadsheetml/2006/main" count="484" uniqueCount="363">
  <si>
    <t>請　求　書</t>
    <rPh sb="0" eb="1">
      <t>ショウ</t>
    </rPh>
    <rPh sb="2" eb="3">
      <t>モトム</t>
    </rPh>
    <rPh sb="4" eb="5">
      <t>ショ</t>
    </rPh>
    <phoneticPr fontId="10"/>
  </si>
  <si>
    <t>消費税(10%)</t>
    <rPh sb="0" eb="3">
      <t>ショウヒゼイ</t>
    </rPh>
    <phoneticPr fontId="10"/>
  </si>
  <si>
    <t>税 抜 金 額</t>
    <rPh sb="0" eb="1">
      <t>ゼイ</t>
    </rPh>
    <rPh sb="2" eb="3">
      <t>ヌ</t>
    </rPh>
    <rPh sb="4" eb="5">
      <t>カネ</t>
    </rPh>
    <rPh sb="6" eb="7">
      <t>ガク</t>
    </rPh>
    <phoneticPr fontId="10"/>
  </si>
  <si>
    <t>地籍フォーマット2000の手引き ～数値地籍情報の利活用に向けて～</t>
    <rPh sb="18" eb="20">
      <t>スウチ</t>
    </rPh>
    <rPh sb="20" eb="22">
      <t>チセキ</t>
    </rPh>
    <rPh sb="22" eb="24">
      <t>ジョウホウ</t>
    </rPh>
    <rPh sb="25" eb="28">
      <t>リカツヨウ</t>
    </rPh>
    <rPh sb="29" eb="30">
      <t>ム</t>
    </rPh>
    <phoneticPr fontId="18"/>
  </si>
  <si>
    <t>　　　　　　　　全国国土調査協会発行図書</t>
    <rPh sb="8" eb="10">
      <t>ゼンコク</t>
    </rPh>
    <rPh sb="16" eb="18">
      <t>ハッコウ</t>
    </rPh>
    <rPh sb="18" eb="20">
      <t>トショ</t>
    </rPh>
    <phoneticPr fontId="18"/>
  </si>
  <si>
    <t>販売価格
（税込価格）</t>
    <rPh sb="0" eb="2">
      <t>ハンバイ</t>
    </rPh>
    <rPh sb="2" eb="4">
      <t>カカク</t>
    </rPh>
    <rPh sb="6" eb="8">
      <t>ゼイコ</t>
    </rPh>
    <rPh sb="8" eb="10">
      <t>カカク</t>
    </rPh>
    <phoneticPr fontId="18"/>
  </si>
  <si>
    <t>数量</t>
    <rPh sb="0" eb="2">
      <t>スウリョウ</t>
    </rPh>
    <phoneticPr fontId="18"/>
  </si>
  <si>
    <t>備考</t>
    <rPh sb="0" eb="2">
      <t>ビコウ</t>
    </rPh>
    <phoneticPr fontId="18"/>
  </si>
  <si>
    <t>国土調査関係法令集（改訂第１２版）</t>
    <phoneticPr fontId="18"/>
  </si>
  <si>
    <t>地籍調査　初任者マニュアル</t>
    <rPh sb="0" eb="2">
      <t>チセキ</t>
    </rPh>
    <rPh sb="2" eb="4">
      <t>チョウサ</t>
    </rPh>
    <rPh sb="5" eb="8">
      <t>ショニンシャ</t>
    </rPh>
    <phoneticPr fontId="18"/>
  </si>
  <si>
    <t>一筆地調査の手引き</t>
    <rPh sb="0" eb="2">
      <t>イッピツ</t>
    </rPh>
    <rPh sb="2" eb="3">
      <t>チ</t>
    </rPh>
    <rPh sb="3" eb="5">
      <t>チョウサ</t>
    </rPh>
    <rPh sb="6" eb="8">
      <t>テビ</t>
    </rPh>
    <phoneticPr fontId="18"/>
  </si>
  <si>
    <t>地籍測量の手引（第８版・令和３年版）</t>
    <rPh sb="5" eb="7">
      <t>テビキ</t>
    </rPh>
    <rPh sb="8" eb="9">
      <t>ダイ</t>
    </rPh>
    <rPh sb="10" eb="11">
      <t>ハン</t>
    </rPh>
    <rPh sb="12" eb="14">
      <t>レイワ</t>
    </rPh>
    <rPh sb="15" eb="16">
      <t>ネン</t>
    </rPh>
    <rPh sb="16" eb="17">
      <t>バン</t>
    </rPh>
    <phoneticPr fontId="18"/>
  </si>
  <si>
    <t>みなさんの暮らしにつながる地籍調査＜一般編＞</t>
    <rPh sb="20" eb="21">
      <t>ヘン</t>
    </rPh>
    <phoneticPr fontId="18"/>
  </si>
  <si>
    <t>みなさんの暮らしにつながる地籍調査＜街区境界調査編＞</t>
    <rPh sb="24" eb="25">
      <t>ヘン</t>
    </rPh>
    <phoneticPr fontId="18"/>
  </si>
  <si>
    <t>みなさんの暮らしにつながる地籍調査＜リモセン編＞</t>
    <rPh sb="22" eb="23">
      <t>ヘン</t>
    </rPh>
    <phoneticPr fontId="18"/>
  </si>
  <si>
    <t>地籍調査をすすめましょう（平成27年版）</t>
    <phoneticPr fontId="18"/>
  </si>
  <si>
    <t>まもってあげたい未来の安心－地籍調査のあらまし（平成28年版）</t>
    <phoneticPr fontId="18"/>
  </si>
  <si>
    <t>ザ・ちせき(マンガ)（平成26年版）</t>
    <phoneticPr fontId="18"/>
  </si>
  <si>
    <t>安全な地籍調査（平成21年版）</t>
    <phoneticPr fontId="18"/>
  </si>
  <si>
    <t>　　　　　　　　【斡旋図書】民事法務協会</t>
    <phoneticPr fontId="18"/>
  </si>
  <si>
    <t>表示登記教材 地目認定（改訂版）</t>
    <phoneticPr fontId="18"/>
  </si>
  <si>
    <t>　　　　　　　　【斡旋図書】日本国土調査測量協会</t>
    <phoneticPr fontId="18"/>
  </si>
  <si>
    <t>地籍調査ハンドブック(平成23年度版)</t>
    <phoneticPr fontId="18"/>
  </si>
  <si>
    <t>2,950(注)</t>
    <rPh sb="6" eb="7">
      <t>チュウ</t>
    </rPh>
    <phoneticPr fontId="18"/>
  </si>
  <si>
    <t>（送付先）</t>
    <rPh sb="1" eb="4">
      <t>ソウフサキ</t>
    </rPh>
    <phoneticPr fontId="18"/>
  </si>
  <si>
    <t>ご住所</t>
    <rPh sb="1" eb="3">
      <t>ジュウショ</t>
    </rPh>
    <phoneticPr fontId="18"/>
  </si>
  <si>
    <t>請求№</t>
    <rPh sb="0" eb="2">
      <t>セイキュウ</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</si>
  <si>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</si>
  <si>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</si>
  <si>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</si>
  <si>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</si>
  <si>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書類送付のご案内</t>
    <rPh sb="0" eb="2">
      <t>ショルイ</t>
    </rPh>
    <rPh sb="2" eb="4">
      <t>ソウフ</t>
    </rPh>
    <rPh sb="6" eb="8">
      <t>アンナイ</t>
    </rPh>
    <phoneticPr fontId="10"/>
  </si>
  <si>
    <t>敬具</t>
    <rPh sb="0" eb="2">
      <t>ケイグ</t>
    </rPh>
    <phoneticPr fontId="10"/>
  </si>
  <si>
    <t>記</t>
    <phoneticPr fontId="10"/>
  </si>
  <si>
    <t>以上</t>
    <rPh sb="0" eb="2">
      <t>イジョウ</t>
    </rPh>
    <phoneticPr fontId="10"/>
  </si>
  <si>
    <t>地籍調査事業費積算基準書（2024年度版）</t>
    <rPh sb="2" eb="4">
      <t>チョウサ</t>
    </rPh>
    <rPh sb="4" eb="7">
      <t>ジギョウヒ</t>
    </rPh>
    <rPh sb="7" eb="9">
      <t>セキサン</t>
    </rPh>
    <rPh sb="9" eb="12">
      <t>キジュンショ</t>
    </rPh>
    <rPh sb="17" eb="19">
      <t>ネンド</t>
    </rPh>
    <rPh sb="19" eb="20">
      <t>バン</t>
    </rPh>
    <phoneticPr fontId="18"/>
  </si>
  <si>
    <t>郵便番号</t>
    <rPh sb="0" eb="4">
      <t>ユウビンバンゴウ</t>
    </rPh>
    <phoneticPr fontId="18"/>
  </si>
  <si>
    <t>担当者名</t>
    <rPh sb="0" eb="2">
      <t>タントウ</t>
    </rPh>
    <rPh sb="2" eb="3">
      <t>シャ</t>
    </rPh>
    <rPh sb="3" eb="4">
      <t>メイ</t>
    </rPh>
    <phoneticPr fontId="42"/>
  </si>
  <si>
    <t>〒</t>
    <phoneticPr fontId="10"/>
  </si>
  <si>
    <t>TEL</t>
    <phoneticPr fontId="10"/>
  </si>
  <si>
    <t>厚さ
合計</t>
    <rPh sb="0" eb="1">
      <t>アツ</t>
    </rPh>
    <rPh sb="3" eb="5">
      <t>ゴウケイ</t>
    </rPh>
    <phoneticPr fontId="10"/>
  </si>
  <si>
    <t>金額
合計</t>
    <rPh sb="0" eb="2">
      <t>キンガク</t>
    </rPh>
    <rPh sb="3" eb="5">
      <t>ゴウケイ</t>
    </rPh>
    <phoneticPr fontId="10"/>
  </si>
  <si>
    <t>送 料</t>
    <rPh sb="0" eb="1">
      <t>ソウ</t>
    </rPh>
    <rPh sb="2" eb="3">
      <t>リョウ</t>
    </rPh>
    <phoneticPr fontId="10"/>
  </si>
  <si>
    <t>合 計</t>
    <rPh sb="0" eb="1">
      <t>ゴウ</t>
    </rPh>
    <rPh sb="2" eb="3">
      <t>ケイ</t>
    </rPh>
    <phoneticPr fontId="10"/>
  </si>
  <si>
    <t>請求書発送日</t>
    <rPh sb="0" eb="3">
      <t>セイキュウショ</t>
    </rPh>
    <rPh sb="3" eb="5">
      <t>ハッソウ</t>
    </rPh>
    <rPh sb="5" eb="6">
      <t>ビ</t>
    </rPh>
    <phoneticPr fontId="10"/>
  </si>
  <si>
    <t>住所</t>
    <rPh sb="0" eb="2">
      <t>ジュウショ</t>
    </rPh>
    <phoneticPr fontId="10"/>
  </si>
  <si>
    <t>電話番号</t>
    <rPh sb="0" eb="2">
      <t>デンワ</t>
    </rPh>
    <rPh sb="2" eb="4">
      <t>バンゴウ</t>
    </rPh>
    <phoneticPr fontId="10"/>
  </si>
  <si>
    <t>宛名シール</t>
    <rPh sb="0" eb="2">
      <t>アテナ</t>
    </rPh>
    <phoneticPr fontId="10"/>
  </si>
  <si>
    <t xml:space="preserve">クロネコwebコレクト申込受付番号１
半角英数字 23文字
※クロネコwebコレクトデータ有りの場合は必須 </t>
    <phoneticPr fontId="45"/>
  </si>
  <si>
    <t>予備
半角数字１文字</t>
    <phoneticPr fontId="10"/>
  </si>
  <si>
    <t>予備</t>
    <rPh sb="0" eb="2">
      <t>ヨビ</t>
    </rPh>
    <phoneticPr fontId="45"/>
  </si>
  <si>
    <t>様</t>
    <rPh sb="0" eb="1">
      <t>サマ</t>
    </rPh>
    <phoneticPr fontId="10"/>
  </si>
  <si>
    <t>03-6206-1307</t>
  </si>
  <si>
    <t>100-0014</t>
  </si>
  <si>
    <t>東京都千代田区永田町1丁目11番32号</t>
  </si>
  <si>
    <t>全国町村会館西館8階</t>
  </si>
  <si>
    <t>公益社団法人全国国土調査協会</t>
  </si>
  <si>
    <t xml:space="preserve">書籍   </t>
    <rPh sb="0" eb="2">
      <t>ショセキ</t>
    </rPh>
    <phoneticPr fontId="10"/>
  </si>
  <si>
    <t>033519242803</t>
  </si>
  <si>
    <t>01</t>
  </si>
  <si>
    <t>お客様管理番号</t>
    <rPh sb="5" eb="7">
      <t>バンゴウ</t>
    </rPh>
    <phoneticPr fontId="45"/>
  </si>
  <si>
    <t>クール区分
0または空</t>
    <rPh sb="3" eb="5">
      <t>クブン</t>
    </rPh>
    <phoneticPr fontId="45"/>
  </si>
  <si>
    <t>伝票番号
※B2クラウドにて付与</t>
    <rPh sb="15" eb="17">
      <t>フヨ</t>
    </rPh>
    <phoneticPr fontId="45"/>
  </si>
  <si>
    <t xml:space="preserve">出荷予定日
</t>
    <phoneticPr fontId="45"/>
  </si>
  <si>
    <t>お届け予定日
※空欄</t>
    <rPh sb="9" eb="11">
      <t>クウラン</t>
    </rPh>
    <phoneticPr fontId="45"/>
  </si>
  <si>
    <t>配達時間
※空欄</t>
    <phoneticPr fontId="45"/>
  </si>
  <si>
    <t>お届け先電話番号</t>
    <phoneticPr fontId="45"/>
  </si>
  <si>
    <t>お届け先電話番号枝番</t>
    <phoneticPr fontId="45"/>
  </si>
  <si>
    <t>お届け先郵便番号</t>
    <rPh sb="1" eb="2">
      <t>トド</t>
    </rPh>
    <rPh sb="3" eb="4">
      <t>サキ</t>
    </rPh>
    <phoneticPr fontId="45"/>
  </si>
  <si>
    <t>お届け先住所</t>
    <phoneticPr fontId="45"/>
  </si>
  <si>
    <t>お届け先アパートマンション名</t>
    <rPh sb="0" eb="2">
      <t>オトド</t>
    </rPh>
    <rPh sb="3" eb="4">
      <t>サキ</t>
    </rPh>
    <rPh sb="13" eb="14">
      <t>メイ</t>
    </rPh>
    <phoneticPr fontId="10"/>
  </si>
  <si>
    <t>お届け先会社・部門</t>
    <rPh sb="1" eb="2">
      <t>トド</t>
    </rPh>
    <rPh sb="3" eb="4">
      <t>サキ</t>
    </rPh>
    <phoneticPr fontId="45"/>
  </si>
  <si>
    <t>お届け先会社・部門２</t>
    <rPh sb="1" eb="2">
      <t>トド</t>
    </rPh>
    <rPh sb="3" eb="4">
      <t>サキ</t>
    </rPh>
    <phoneticPr fontId="45"/>
  </si>
  <si>
    <t>お届け先名</t>
    <phoneticPr fontId="45"/>
  </si>
  <si>
    <t xml:space="preserve">お届け先名(ｶﾅ)
</t>
    <phoneticPr fontId="45"/>
  </si>
  <si>
    <t>敬称</t>
    <phoneticPr fontId="45"/>
  </si>
  <si>
    <t>ご依頼主コード</t>
    <phoneticPr fontId="45"/>
  </si>
  <si>
    <t xml:space="preserve">ご依頼主電話番号
</t>
    <phoneticPr fontId="45"/>
  </si>
  <si>
    <t>ご依頼主電話番号枝番</t>
    <phoneticPr fontId="45"/>
  </si>
  <si>
    <t>ご依頼主郵便番号</t>
    <rPh sb="1" eb="3">
      <t>イライ</t>
    </rPh>
    <rPh sb="3" eb="4">
      <t>ヌシ</t>
    </rPh>
    <phoneticPr fontId="45"/>
  </si>
  <si>
    <t>ご依頼主住所</t>
    <phoneticPr fontId="45"/>
  </si>
  <si>
    <t>ご依頼主アパートマンション</t>
    <rPh sb="1" eb="4">
      <t>イライヌシ</t>
    </rPh>
    <phoneticPr fontId="10"/>
  </si>
  <si>
    <t>ご依頼主名</t>
    <phoneticPr fontId="45"/>
  </si>
  <si>
    <t xml:space="preserve">ご依頼主名(ｶﾅ)
</t>
    <phoneticPr fontId="45"/>
  </si>
  <si>
    <t>品名コード１</t>
    <phoneticPr fontId="45"/>
  </si>
  <si>
    <t xml:space="preserve">品名１
</t>
    <phoneticPr fontId="45"/>
  </si>
  <si>
    <t>品名コード２</t>
    <phoneticPr fontId="45"/>
  </si>
  <si>
    <t xml:space="preserve">品名２
</t>
    <phoneticPr fontId="45"/>
  </si>
  <si>
    <t>荷扱い１</t>
    <phoneticPr fontId="45"/>
  </si>
  <si>
    <t xml:space="preserve">荷扱い２
</t>
    <phoneticPr fontId="45"/>
  </si>
  <si>
    <t xml:space="preserve">記事
</t>
    <phoneticPr fontId="10"/>
  </si>
  <si>
    <t>ｺﾚｸﾄ代金引換額（税込)</t>
    <phoneticPr fontId="45"/>
  </si>
  <si>
    <t>内消費税額等</t>
    <phoneticPr fontId="45"/>
  </si>
  <si>
    <t xml:space="preserve">止置き
</t>
    <phoneticPr fontId="45"/>
  </si>
  <si>
    <t xml:space="preserve">営業所コード
</t>
    <phoneticPr fontId="45"/>
  </si>
  <si>
    <t xml:space="preserve">発行枚数
</t>
    <rPh sb="0" eb="2">
      <t>ハッコウ</t>
    </rPh>
    <rPh sb="2" eb="4">
      <t>マイスウ</t>
    </rPh>
    <phoneticPr fontId="10"/>
  </si>
  <si>
    <t>個数口表示フラグ</t>
    <rPh sb="0" eb="2">
      <t>コスウ</t>
    </rPh>
    <rPh sb="2" eb="3">
      <t>グチ</t>
    </rPh>
    <rPh sb="3" eb="5">
      <t>ヒョウジ</t>
    </rPh>
    <phoneticPr fontId="10"/>
  </si>
  <si>
    <t xml:space="preserve">請求先顧客コード
</t>
    <phoneticPr fontId="45"/>
  </si>
  <si>
    <t>請求先分類コード</t>
    <phoneticPr fontId="45"/>
  </si>
  <si>
    <t>運賃管理番号</t>
    <phoneticPr fontId="45"/>
  </si>
  <si>
    <t xml:space="preserve">クロネコwebコレクトデータ登録
</t>
    <phoneticPr fontId="45"/>
  </si>
  <si>
    <t>クロネコwebコレクト加盟店番号</t>
    <phoneticPr fontId="45"/>
  </si>
  <si>
    <t>クロネコwebコレクト申込受付番号２</t>
    <phoneticPr fontId="45"/>
  </si>
  <si>
    <t>クロネコwebコレクト申込受付番号３</t>
    <phoneticPr fontId="45"/>
  </si>
  <si>
    <t>お届け予定ｅメール利用区分</t>
    <phoneticPr fontId="10"/>
  </si>
  <si>
    <t>お届け予定ｅメールe-mailアドレス</t>
    <rPh sb="3" eb="5">
      <t>ヨテイ</t>
    </rPh>
    <phoneticPr fontId="10"/>
  </si>
  <si>
    <t>入力機種
半角数字 1文字
1 : ＰＣ
2 : 携帯電話</t>
    <phoneticPr fontId="45"/>
  </si>
  <si>
    <t>お届け予定ｅメールメッセージ</t>
    <rPh sb="3" eb="5">
      <t>ヨテイ</t>
    </rPh>
    <phoneticPr fontId="10"/>
  </si>
  <si>
    <t>お届け完了ｅメール利用区分</t>
    <phoneticPr fontId="45"/>
  </si>
  <si>
    <t>お届け完了ｅメール</t>
    <phoneticPr fontId="45"/>
  </si>
  <si>
    <t>お届け完了ｅメールメッセージ</t>
    <phoneticPr fontId="45"/>
  </si>
  <si>
    <t>クロネコ収納代行利用区分</t>
    <phoneticPr fontId="10"/>
  </si>
  <si>
    <t>収納代行請求金額(税込)</t>
    <phoneticPr fontId="10"/>
  </si>
  <si>
    <t>収納代行内消費税額等</t>
    <phoneticPr fontId="10"/>
  </si>
  <si>
    <t>収納代行請求先郵便番号</t>
    <phoneticPr fontId="10"/>
  </si>
  <si>
    <t>収納代行請求先住所</t>
    <phoneticPr fontId="10"/>
  </si>
  <si>
    <t>収納代行請求先会社・部門名１</t>
    <phoneticPr fontId="10"/>
  </si>
  <si>
    <t>収納代行請求先会社・部門名２</t>
    <phoneticPr fontId="10"/>
  </si>
  <si>
    <t>収納代行請求先名(カナ)</t>
    <phoneticPr fontId="10"/>
  </si>
  <si>
    <t>収納代行問合せ先名(漢字)</t>
    <phoneticPr fontId="10"/>
  </si>
  <si>
    <t>収納代行請求先名(漢字)</t>
    <phoneticPr fontId="10"/>
  </si>
  <si>
    <t>収納代行問合せ先郵便番号</t>
    <phoneticPr fontId="10"/>
  </si>
  <si>
    <t>収納代行問合せ先住所</t>
    <phoneticPr fontId="10"/>
  </si>
  <si>
    <t>収納代行問合せ先住所（アパートマンション名）</t>
    <phoneticPr fontId="10"/>
  </si>
  <si>
    <t>収納代行問合せ先電話番号</t>
    <phoneticPr fontId="10"/>
  </si>
  <si>
    <t>収納代行管理番号</t>
    <phoneticPr fontId="10"/>
  </si>
  <si>
    <t>収納代行品名</t>
    <phoneticPr fontId="10"/>
  </si>
  <si>
    <t>収納代行備考</t>
    <phoneticPr fontId="10"/>
  </si>
  <si>
    <t>複数口くくりキー</t>
    <rPh sb="0" eb="2">
      <t>フクスウ</t>
    </rPh>
    <rPh sb="2" eb="3">
      <t>グチ</t>
    </rPh>
    <phoneticPr fontId="10"/>
  </si>
  <si>
    <t>検索キータイトル1</t>
    <rPh sb="0" eb="2">
      <t>ケンサク</t>
    </rPh>
    <phoneticPr fontId="10"/>
  </si>
  <si>
    <t xml:space="preserve">検索キー1
</t>
    <rPh sb="0" eb="2">
      <t>ケンサク</t>
    </rPh>
    <phoneticPr fontId="10"/>
  </si>
  <si>
    <t>検索キータイトル2</t>
    <rPh sb="0" eb="2">
      <t>ケンサク</t>
    </rPh>
    <phoneticPr fontId="10"/>
  </si>
  <si>
    <t>検索キー2</t>
    <rPh sb="0" eb="2">
      <t>ケンサク</t>
    </rPh>
    <phoneticPr fontId="10"/>
  </si>
  <si>
    <t>検索キータイトル3</t>
    <rPh sb="0" eb="2">
      <t>ケンサク</t>
    </rPh>
    <phoneticPr fontId="10"/>
  </si>
  <si>
    <t>検索キー3</t>
    <rPh sb="0" eb="2">
      <t>ケンサク</t>
    </rPh>
    <phoneticPr fontId="10"/>
  </si>
  <si>
    <t>検索キータイトル4</t>
    <rPh sb="0" eb="2">
      <t>ケンサク</t>
    </rPh>
    <phoneticPr fontId="10"/>
  </si>
  <si>
    <t>検索キー4</t>
    <rPh sb="0" eb="2">
      <t>ケンサク</t>
    </rPh>
    <phoneticPr fontId="10"/>
  </si>
  <si>
    <t>検索キー5</t>
    <rPh sb="0" eb="2">
      <t>ケンサク</t>
    </rPh>
    <phoneticPr fontId="10"/>
  </si>
  <si>
    <t>投函予定メール利用区分</t>
    <phoneticPr fontId="10"/>
  </si>
  <si>
    <t>投函予定メールe-mailアドレス</t>
    <phoneticPr fontId="10"/>
  </si>
  <si>
    <t>投函予定メールメッセージ</t>
    <phoneticPr fontId="10"/>
  </si>
  <si>
    <t>投函完了メール（お届け先宛）利用区分</t>
    <phoneticPr fontId="10"/>
  </si>
  <si>
    <t>投函完了メール（お届け先宛</t>
    <phoneticPr fontId="10"/>
  </si>
  <si>
    <t>投函完了メール（ご依頼主宛）</t>
    <phoneticPr fontId="10"/>
  </si>
  <si>
    <t>投函完了メール（ご依頼主宛）利用区分</t>
    <phoneticPr fontId="10"/>
  </si>
  <si>
    <t>投函完了メール（お届け先宛）</t>
    <phoneticPr fontId="10"/>
  </si>
  <si>
    <t xml:space="preserve"> 0 : 発払
 5 : 着払
</t>
    <phoneticPr fontId="45"/>
  </si>
  <si>
    <t>総 計</t>
    <rPh sb="0" eb="1">
      <t>ソウ</t>
    </rPh>
    <rPh sb="2" eb="3">
      <t>ケイ</t>
    </rPh>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</si>
  <si>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</si>
  <si>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</si>
  <si>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</si>
  <si>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 xml:space="preserve">全国国土調査協会 </t>
    <phoneticPr fontId="10"/>
  </si>
  <si>
    <t>注文台帳</t>
    <rPh sb="0" eb="4">
      <t>チュウモンダイチョウ</t>
    </rPh>
    <phoneticPr fontId="10"/>
  </si>
  <si>
    <t>No.</t>
    <phoneticPr fontId="10"/>
  </si>
  <si>
    <t>会員価格</t>
    <rPh sb="0" eb="2">
      <t>カイイン</t>
    </rPh>
    <rPh sb="2" eb="4">
      <t>カカク</t>
    </rPh>
    <phoneticPr fontId="10"/>
  </si>
  <si>
    <t>　</t>
    <phoneticPr fontId="10"/>
  </si>
  <si>
    <t>全訂2版　全国市町村名変遷総覧</t>
  </si>
  <si>
    <t>全訂第三版　相続における戸籍の見方と登記手続</t>
  </si>
  <si>
    <t xml:space="preserve">不動産登記の書式と解説 第1巻 </t>
  </si>
  <si>
    <t>不動産登記の書式と解説 第2巻</t>
  </si>
  <si>
    <t>4改訂 表示登記にかかる各種図面・地図の作成と訂正の事例集</t>
  </si>
  <si>
    <t>Q＆A筆界特定のための公図・旧土地台帳の知識</t>
  </si>
  <si>
    <t>訂版 境界の理論と実務</t>
  </si>
  <si>
    <t>都道
府県</t>
    <rPh sb="0" eb="2">
      <t>トドウ</t>
    </rPh>
    <rPh sb="3" eb="5">
      <t>フケン</t>
    </rPh>
    <phoneticPr fontId="10"/>
  </si>
  <si>
    <t>正誤表あり</t>
  </si>
  <si>
    <t>正誤表あり</t>
    <phoneticPr fontId="10"/>
  </si>
  <si>
    <t>厚さ合計</t>
    <rPh sb="0" eb="1">
      <t>アツ</t>
    </rPh>
    <rPh sb="2" eb="4">
      <t>ゴウケイ</t>
    </rPh>
    <phoneticPr fontId="18"/>
  </si>
  <si>
    <t>重さ合計</t>
    <rPh sb="0" eb="1">
      <t>オモ</t>
    </rPh>
    <rPh sb="2" eb="4">
      <t>ゴウケイ</t>
    </rPh>
    <phoneticPr fontId="18"/>
  </si>
  <si>
    <t>ハンドブック：会員</t>
    <rPh sb="7" eb="9">
      <t>カイイン</t>
    </rPh>
    <phoneticPr fontId="19"/>
  </si>
  <si>
    <t>地籍調査作業規程準則逐条解説</t>
    <rPh sb="0" eb="2">
      <t>チセキ</t>
    </rPh>
    <rPh sb="2" eb="4">
      <t>チョウサ</t>
    </rPh>
    <rPh sb="4" eb="6">
      <t>サギョウ</t>
    </rPh>
    <rPh sb="6" eb="8">
      <t>キテイ</t>
    </rPh>
    <rPh sb="8" eb="10">
      <t>ジュンソク</t>
    </rPh>
    <rPh sb="10" eb="12">
      <t>チクジョウ</t>
    </rPh>
    <rPh sb="12" eb="14">
      <t>カイセツ</t>
    </rPh>
    <phoneticPr fontId="19"/>
  </si>
  <si>
    <t>Q＆A詳解土地台帳</t>
    <rPh sb="3" eb="5">
      <t>ショウカイ</t>
    </rPh>
    <rPh sb="5" eb="7">
      <t>トチ</t>
    </rPh>
    <rPh sb="7" eb="9">
      <t>ダイチョウ</t>
    </rPh>
    <phoneticPr fontId="19"/>
  </si>
  <si>
    <t>第3版 所有者の所在の把握が難しい土地に関する探索・利活用のためのガイドライン</t>
    <rPh sb="0" eb="1">
      <t>ダイ</t>
    </rPh>
    <rPh sb="2" eb="3">
      <t>ハン</t>
    </rPh>
    <rPh sb="4" eb="7">
      <t>ショユウシャ</t>
    </rPh>
    <rPh sb="8" eb="10">
      <t>ショザイ</t>
    </rPh>
    <rPh sb="11" eb="13">
      <t>ハアク</t>
    </rPh>
    <rPh sb="14" eb="15">
      <t>ムズカ</t>
    </rPh>
    <rPh sb="17" eb="19">
      <t>トチ</t>
    </rPh>
    <rPh sb="20" eb="21">
      <t>カン</t>
    </rPh>
    <rPh sb="23" eb="25">
      <t>タンサク</t>
    </rPh>
    <rPh sb="26" eb="29">
      <t>リカツヨウ</t>
    </rPh>
    <phoneticPr fontId="19"/>
  </si>
  <si>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19"/>
  </si>
  <si>
    <t>地目認定</t>
    <rPh sb="0" eb="2">
      <t>チモク</t>
    </rPh>
    <rPh sb="2" eb="4">
      <t>ニンテイ</t>
    </rPh>
    <phoneticPr fontId="19"/>
  </si>
  <si>
    <t>建物認定</t>
    <rPh sb="0" eb="2">
      <t>タテモノ</t>
    </rPh>
    <rPh sb="2" eb="4">
      <t>ニンテイ</t>
    </rPh>
    <phoneticPr fontId="19"/>
  </si>
  <si>
    <t>ハンドブック：
非会員</t>
    <rPh sb="8" eb="11">
      <t>ヒカイイン</t>
    </rPh>
    <phoneticPr fontId="19"/>
  </si>
  <si>
    <t>機関誌
「国土調査」</t>
    <rPh sb="0" eb="3">
      <t>キカンシ</t>
    </rPh>
    <rPh sb="5" eb="7">
      <t>コクド</t>
    </rPh>
    <rPh sb="7" eb="9">
      <t>チョウサ</t>
    </rPh>
    <phoneticPr fontId="19"/>
  </si>
  <si>
    <t>わかる！
国土調査法　逐条解説と実務
Ｑ＆Ａ</t>
    <rPh sb="5" eb="7">
      <t>コクド</t>
    </rPh>
    <rPh sb="7" eb="9">
      <t>チョウサ</t>
    </rPh>
    <rPh sb="9" eb="10">
      <t>ホウ</t>
    </rPh>
    <rPh sb="11" eb="13">
      <t>チクジョウ</t>
    </rPh>
    <rPh sb="13" eb="15">
      <t>カイセツ</t>
    </rPh>
    <rPh sb="16" eb="18">
      <t>ジツム</t>
    </rPh>
    <phoneticPr fontId="19"/>
  </si>
  <si>
    <t>Ｑ＆Ａ
地目、土地の規制・権利などに関する法律と実務</t>
    <phoneticPr fontId="10"/>
  </si>
  <si>
    <t>フォーマット2000_
非会員</t>
    <rPh sb="12" eb="13">
      <t>ヒ</t>
    </rPh>
    <rPh sb="13" eb="15">
      <t>カイイン</t>
    </rPh>
    <phoneticPr fontId="19"/>
  </si>
  <si>
    <t>フォーマット2000_
会員</t>
    <rPh sb="12" eb="14">
      <t>カイイン</t>
    </rPh>
    <phoneticPr fontId="19"/>
  </si>
  <si>
    <t>記載例
(航測)
会員</t>
    <rPh sb="0" eb="3">
      <t>キサイレイ</t>
    </rPh>
    <rPh sb="5" eb="7">
      <t>コウソク</t>
    </rPh>
    <rPh sb="9" eb="11">
      <t>カイイン</t>
    </rPh>
    <phoneticPr fontId="19"/>
  </si>
  <si>
    <t>記載例
(地上)
会員</t>
    <rPh sb="0" eb="3">
      <t>キサイレイ</t>
    </rPh>
    <rPh sb="5" eb="7">
      <t>チジョウ</t>
    </rPh>
    <rPh sb="9" eb="11">
      <t>カイイン</t>
    </rPh>
    <phoneticPr fontId="19"/>
  </si>
  <si>
    <t>記載例
(航測)
非会員</t>
    <rPh sb="0" eb="3">
      <t>キサイレイ</t>
    </rPh>
    <rPh sb="5" eb="7">
      <t>コウソク</t>
    </rPh>
    <rPh sb="9" eb="10">
      <t>ヒ</t>
    </rPh>
    <rPh sb="10" eb="12">
      <t>カイイン</t>
    </rPh>
    <phoneticPr fontId="19"/>
  </si>
  <si>
    <t>記載例
(地上)
非会員</t>
    <rPh sb="0" eb="3">
      <t>キサイレイ</t>
    </rPh>
    <rPh sb="5" eb="7">
      <t>チジョウ</t>
    </rPh>
    <rPh sb="9" eb="10">
      <t>ヒ</t>
    </rPh>
    <rPh sb="10" eb="12">
      <t>カイイン</t>
    </rPh>
    <phoneticPr fontId="19"/>
  </si>
  <si>
    <t>管理番号</t>
    <rPh sb="0" eb="2">
      <t>カンリ</t>
    </rPh>
    <rPh sb="2" eb="4">
      <t>バンゴウ</t>
    </rPh>
    <phoneticPr fontId="10"/>
  </si>
  <si>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</si>
  <si>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18"/>
  </si>
  <si>
    <t>パンフレット</t>
    <phoneticPr fontId="18"/>
  </si>
  <si>
    <t>小冊子</t>
    <phoneticPr fontId="18"/>
  </si>
  <si>
    <t>請求番号</t>
    <rPh sb="0" eb="2">
      <t>セイキュウ</t>
    </rPh>
    <rPh sb="2" eb="4">
      <t>バンゴウ</t>
    </rPh>
    <phoneticPr fontId="10"/>
  </si>
  <si>
    <t>口座名義：　公益社団法人 全国国土調査協会</t>
    <phoneticPr fontId="10"/>
  </si>
  <si>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</si>
  <si>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</si>
  <si>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</si>
  <si>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</si>
  <si>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</si>
  <si>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</si>
  <si>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請求金額</t>
    <rPh sb="0" eb="2">
      <t>セイキュウ</t>
    </rPh>
    <phoneticPr fontId="10"/>
  </si>
  <si>
    <t>（税込）</t>
    <rPh sb="1" eb="3">
      <t>ゼイコ</t>
    </rPh>
    <phoneticPr fontId="10"/>
  </si>
  <si>
    <t>シャ）ゼンコクコクドチョウサキョウカイ</t>
  </si>
  <si>
    <t>※恐れ入りますが、振込手数料は振込人様にて御負担ください</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</si>
  <si>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</si>
  <si>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</si>
  <si>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</si>
  <si>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</si>
  <si>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</si>
  <si>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</si>
  <si>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</si>
  <si>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</si>
  <si>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みずほ銀行　町村会館出張所　　普通預金　口座番号 1012055</t>
    <phoneticPr fontId="10"/>
  </si>
  <si>
    <t>の場合　→　振込依頼人名：</t>
    <phoneticPr fontId="10"/>
  </si>
  <si>
    <t>(例)請求書番号が</t>
    <phoneticPr fontId="10"/>
  </si>
  <si>
    <t>合 計(税込)</t>
    <phoneticPr fontId="10"/>
  </si>
  <si>
    <t>領収書</t>
    <rPh sb="0" eb="3">
      <t>リョウシュウショ</t>
    </rPh>
    <phoneticPr fontId="10"/>
  </si>
  <si>
    <t>書籍送付のご案内</t>
    <rPh sb="0" eb="2">
      <t>ショセキ</t>
    </rPh>
    <rPh sb="2" eb="4">
      <t>ソウフ</t>
    </rPh>
    <rPh sb="6" eb="8">
      <t>アンナイ</t>
    </rPh>
    <phoneticPr fontId="10"/>
  </si>
  <si>
    <t>敬 具</t>
    <rPh sb="0" eb="1">
      <t>ケイ</t>
    </rPh>
    <rPh sb="2" eb="3">
      <t>グ</t>
    </rPh>
    <phoneticPr fontId="10"/>
  </si>
  <si>
    <t>以 上</t>
    <rPh sb="0" eb="1">
      <t>イ</t>
    </rPh>
    <rPh sb="2" eb="3">
      <t>ウエ</t>
    </rPh>
    <phoneticPr fontId="10"/>
  </si>
  <si>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</si>
  <si>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</si>
  <si>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</si>
  <si>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数 量</t>
    <rPh sb="0" eb="1">
      <t>カズ</t>
    </rPh>
    <rPh sb="2" eb="3">
      <t>リョウ</t>
    </rPh>
    <phoneticPr fontId="10"/>
  </si>
  <si>
    <t>自治体</t>
    <rPh sb="0" eb="3">
      <t>ジチタイ</t>
    </rPh>
    <phoneticPr fontId="10"/>
  </si>
  <si>
    <t>② 民亊法務公開</t>
    <rPh sb="2" eb="8">
      <t>ミンジホウムコウカイ</t>
    </rPh>
    <phoneticPr fontId="10"/>
  </si>
  <si>
    <t>① 日本加除出版</t>
    <phoneticPr fontId="10"/>
  </si>
  <si>
    <t>③ 国土測量協会</t>
    <rPh sb="2" eb="4">
      <t>コクド</t>
    </rPh>
    <rPh sb="4" eb="6">
      <t>ソクリョウ</t>
    </rPh>
    <rPh sb="6" eb="8">
      <t>キョウカイ</t>
    </rPh>
    <phoneticPr fontId="10"/>
  </si>
  <si>
    <t>民間</t>
    <phoneticPr fontId="10"/>
  </si>
  <si>
    <t>会員</t>
    <rPh sb="0" eb="2">
      <t>カイイン</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</si>
  <si>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</si>
  <si>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</si>
  <si>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</si>
  <si>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台帳</t>
    <rPh sb="0" eb="2">
      <t>ダイチョウ</t>
    </rPh>
    <phoneticPr fontId="10"/>
  </si>
  <si>
    <t>〇</t>
    <phoneticPr fontId="10"/>
  </si>
  <si>
    <t>×</t>
    <phoneticPr fontId="10"/>
  </si>
  <si>
    <t>作成</t>
    <rPh sb="0" eb="2">
      <t>サクセイ</t>
    </rPh>
    <phoneticPr fontId="10"/>
  </si>
  <si>
    <t>非会・民間</t>
    <rPh sb="0" eb="1">
      <t>ヒ</t>
    </rPh>
    <rPh sb="1" eb="2">
      <t>カイ</t>
    </rPh>
    <rPh sb="3" eb="5">
      <t>ミンカン</t>
    </rPh>
    <phoneticPr fontId="10"/>
  </si>
  <si>
    <t>入力</t>
    <rPh sb="0" eb="2">
      <t>ニュウリョク</t>
    </rPh>
    <phoneticPr fontId="10"/>
  </si>
  <si>
    <t>販売NG</t>
    <rPh sb="0" eb="2">
      <t>ハンバイ</t>
    </rPh>
    <phoneticPr fontId="10"/>
  </si>
  <si>
    <t>郵送</t>
    <rPh sb="0" eb="2">
      <t>ユウソウ</t>
    </rPh>
    <phoneticPr fontId="10"/>
  </si>
  <si>
    <t>不要</t>
    <rPh sb="0" eb="2">
      <t>フヨウ</t>
    </rPh>
    <phoneticPr fontId="10"/>
  </si>
  <si>
    <t>※通常の販売と同様</t>
    <rPh sb="1" eb="3">
      <t>ツウジョウ</t>
    </rPh>
    <rPh sb="4" eb="6">
      <t>ハンバイ</t>
    </rPh>
    <rPh sb="7" eb="9">
      <t>ドウヨウ</t>
    </rPh>
    <phoneticPr fontId="10"/>
  </si>
  <si>
    <t>ふりがな</t>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</si>
  <si>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</si>
  <si>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</si>
  <si>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メルアド</t>
    <phoneticPr fontId="10"/>
  </si>
  <si>
    <t>様</t>
    <rPh sb="0" eb="1">
      <t>サマ</t>
    </rPh>
    <phoneticPr fontId="10"/>
  </si>
  <si>
    <t>御中</t>
    <rPh sb="0" eb="2">
      <t>オンチュウ</t>
    </rPh>
    <phoneticPr fontId="10"/>
  </si>
  <si>
    <t>機関誌</t>
    <phoneticPr fontId="10"/>
  </si>
  <si>
    <t>地籍調査
研修テキスト</t>
    <rPh sb="2" eb="4">
      <t>チョウサ</t>
    </rPh>
    <phoneticPr fontId="11"/>
  </si>
  <si>
    <t>工程管理
研修テキスト</t>
    <rPh sb="0" eb="2">
      <t>コウテイ</t>
    </rPh>
    <rPh sb="2" eb="4">
      <t>カンリ</t>
    </rPh>
    <rPh sb="5" eb="7">
      <t>ケンシュウ</t>
    </rPh>
    <phoneticPr fontId="20"/>
  </si>
  <si>
    <t>積算基準書
会員</t>
    <rPh sb="0" eb="2">
      <t>セキサン</t>
    </rPh>
    <rPh sb="2" eb="4">
      <t>キジュン</t>
    </rPh>
    <rPh sb="4" eb="5">
      <t>ショ</t>
    </rPh>
    <rPh sb="6" eb="8">
      <t>カイイン</t>
    </rPh>
    <phoneticPr fontId="20"/>
  </si>
  <si>
    <t>積算基準書
非会員</t>
    <rPh sb="0" eb="2">
      <t>セキサン</t>
    </rPh>
    <rPh sb="2" eb="4">
      <t>キジュン</t>
    </rPh>
    <rPh sb="4" eb="5">
      <t>ショ</t>
    </rPh>
    <phoneticPr fontId="20"/>
  </si>
  <si>
    <t>初任者マニュアル</t>
    <rPh sb="0" eb="3">
      <t>ショニンシャ</t>
    </rPh>
    <phoneticPr fontId="20"/>
  </si>
  <si>
    <t>一筆地
調査の手引</t>
  </si>
  <si>
    <t>指摘事例集
改訂版</t>
  </si>
  <si>
    <t>工程管理及び検査の手引　第六版</t>
    <rPh sb="0" eb="2">
      <t>コウテイ</t>
    </rPh>
    <rPh sb="2" eb="4">
      <t>カンリ</t>
    </rPh>
    <rPh sb="4" eb="5">
      <t>オヨ</t>
    </rPh>
    <rPh sb="6" eb="8">
      <t>ケンサ</t>
    </rPh>
    <rPh sb="9" eb="11">
      <t>テビキ</t>
    </rPh>
    <rPh sb="12" eb="13">
      <t>ダイ</t>
    </rPh>
    <rPh sb="13" eb="14">
      <t>ロク</t>
    </rPh>
    <rPh sb="14" eb="15">
      <t>ハン</t>
    </rPh>
    <phoneticPr fontId="20"/>
  </si>
  <si>
    <t>地籍測量の手引</t>
    <rPh sb="0" eb="2">
      <t>チセキ</t>
    </rPh>
    <rPh sb="2" eb="4">
      <t>ソクリョウ</t>
    </rPh>
    <rPh sb="5" eb="7">
      <t>テビキ</t>
    </rPh>
    <phoneticPr fontId="20"/>
  </si>
  <si>
    <t>法令集
会員</t>
    <rPh sb="0" eb="3">
      <t>ホウレイシュウ</t>
    </rPh>
    <rPh sb="4" eb="6">
      <t>カイイン</t>
    </rPh>
    <phoneticPr fontId="20"/>
  </si>
  <si>
    <t>法令集
非会員</t>
    <rPh sb="4" eb="5">
      <t>ヒ</t>
    </rPh>
    <phoneticPr fontId="20"/>
  </si>
  <si>
    <t>一般
パンフレット</t>
    <rPh sb="0" eb="2">
      <t>イッパン</t>
    </rPh>
    <phoneticPr fontId="20"/>
  </si>
  <si>
    <t>街区
パンフレット</t>
    <rPh sb="0" eb="2">
      <t>ガイク</t>
    </rPh>
    <phoneticPr fontId="20"/>
  </si>
  <si>
    <t>リモセン
パンフレット</t>
  </si>
  <si>
    <t>地籍をすすめましょう
パンフレット</t>
    <rPh sb="0" eb="2">
      <t>チセキ</t>
    </rPh>
    <phoneticPr fontId="20"/>
  </si>
  <si>
    <t>まもってあげたい
パンフレット</t>
  </si>
  <si>
    <t>ザ・ちせき
マンガ</t>
  </si>
  <si>
    <t>安全な
地籍調査</t>
    <rPh sb="0" eb="2">
      <t>アンゼン</t>
    </rPh>
    <rPh sb="4" eb="6">
      <t>チセキ</t>
    </rPh>
    <rPh sb="6" eb="8">
      <t>チョウサ</t>
    </rPh>
    <phoneticPr fontId="20"/>
  </si>
  <si>
    <t>　　　　　　【斡旋図書】民事法務協会</t>
    <phoneticPr fontId="18"/>
  </si>
  <si>
    <t>　　　　　　【斡旋図書】日本国土調査測量協会</t>
    <phoneticPr fontId="18"/>
  </si>
  <si>
    <t>書籍厚さ
単位：ｍｍ</t>
    <rPh sb="0" eb="2">
      <t>ショセキ</t>
    </rPh>
    <rPh sb="2" eb="3">
      <t>アツ</t>
    </rPh>
    <rPh sb="5" eb="7">
      <t>タンイ</t>
    </rPh>
    <phoneticPr fontId="10"/>
  </si>
  <si>
    <t>書籍重さ
単位：ｇ</t>
    <rPh sb="0" eb="2">
      <t>ショセキ</t>
    </rPh>
    <rPh sb="2" eb="3">
      <t>オモ</t>
    </rPh>
    <rPh sb="5" eb="7">
      <t>タンイ</t>
    </rPh>
    <phoneticPr fontId="10"/>
  </si>
  <si>
    <t>販売価格
（税込）</t>
    <rPh sb="0" eb="2">
      <t>ハンバイ</t>
    </rPh>
    <rPh sb="2" eb="4">
      <t>カカク</t>
    </rPh>
    <rPh sb="6" eb="8">
      <t>ゼイコ</t>
    </rPh>
    <phoneticPr fontId="18"/>
  </si>
  <si>
    <t>お届け先コード
※空欄</t>
    <phoneticPr fontId="45"/>
  </si>
  <si>
    <t>●申込先：公益社団法人　全国国土調査協会　広報研修部　</t>
    <phoneticPr fontId="18"/>
  </si>
  <si>
    <t>　〒100-0014　東京都千代田区永田町1丁目11番32号　全国町村会館西館8階　</t>
    <phoneticPr fontId="18"/>
  </si>
  <si>
    <t>注文日：</t>
    <rPh sb="0" eb="3">
      <t>チュウモンビ</t>
    </rPh>
    <phoneticPr fontId="10"/>
  </si>
  <si>
    <t>年　　月　　日</t>
    <rPh sb="0" eb="1">
      <t>ネン</t>
    </rPh>
    <rPh sb="3" eb="4">
      <t>ツキ</t>
    </rPh>
    <rPh sb="6" eb="7">
      <t>ヒ</t>
    </rPh>
    <phoneticPr fontId="10"/>
  </si>
  <si>
    <t>●非会員の場合、送料は注文者負担となります。</t>
    <rPh sb="1" eb="4">
      <t>ヒカイイン</t>
    </rPh>
    <rPh sb="5" eb="7">
      <t>バアイ</t>
    </rPh>
    <rPh sb="8" eb="10">
      <t>ソウリョウ</t>
    </rPh>
    <rPh sb="11" eb="13">
      <t>チュウモン</t>
    </rPh>
    <rPh sb="13" eb="14">
      <t>シャ</t>
    </rPh>
    <rPh sb="14" eb="16">
      <t>フタン</t>
    </rPh>
    <phoneticPr fontId="18"/>
  </si>
  <si>
    <t>A4サイズ・厚さ３ｃｍ以内・4kgまで全国一律料</t>
    <rPh sb="6" eb="7">
      <t>アツ</t>
    </rPh>
    <rPh sb="11" eb="13">
      <t>イナイ</t>
    </rPh>
    <phoneticPr fontId="10"/>
  </si>
  <si>
    <t>A4サイズ・厚さ制限なし・4kgまで全国一律料</t>
    <rPh sb="6" eb="7">
      <t>アツ</t>
    </rPh>
    <rPh sb="8" eb="10">
      <t>セイゲン</t>
    </rPh>
    <phoneticPr fontId="10"/>
  </si>
  <si>
    <t>←端数は四捨五入</t>
    <rPh sb="1" eb="3">
      <t>ハスウ</t>
    </rPh>
    <rPh sb="4" eb="8">
      <t>シシャゴニュウ</t>
    </rPh>
    <phoneticPr fontId="10"/>
  </si>
  <si>
    <t>　</t>
    <phoneticPr fontId="10"/>
  </si>
  <si>
    <t>民事法務協会から請求・発送</t>
    <rPh sb="8" eb="10">
      <t>セイキュウ</t>
    </rPh>
    <phoneticPr fontId="18"/>
  </si>
  <si>
    <t xml:space="preserve"> （記入例）100-1234</t>
    <rPh sb="2" eb="4">
      <t>キニュウ</t>
    </rPh>
    <rPh sb="4" eb="5">
      <t>レイ</t>
    </rPh>
    <phoneticPr fontId="10"/>
  </si>
  <si>
    <t>部署名</t>
    <rPh sb="0" eb="2">
      <t>ブショ</t>
    </rPh>
    <rPh sb="2" eb="3">
      <t>メイ</t>
    </rPh>
    <phoneticPr fontId="18"/>
  </si>
  <si>
    <t>担当者</t>
    <rPh sb="0" eb="3">
      <t>タントウシャ</t>
    </rPh>
    <phoneticPr fontId="18"/>
  </si>
  <si>
    <t>（記入例）03-1111-2222</t>
    <phoneticPr fontId="10"/>
  </si>
  <si>
    <t>内線</t>
    <rPh sb="0" eb="2">
      <t>ナイセン</t>
    </rPh>
    <phoneticPr fontId="18"/>
  </si>
  <si>
    <t>重さ
合計</t>
    <rPh sb="0" eb="1">
      <t>オモ</t>
    </rPh>
    <rPh sb="3" eb="5">
      <t>ゴウケイ</t>
    </rPh>
    <phoneticPr fontId="10"/>
  </si>
  <si>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18"/>
  </si>
  <si>
    <t>ｶ)〇〇ｶｲｼｬ</t>
    <phoneticPr fontId="10"/>
  </si>
  <si>
    <t>早速ですが、下記の通り書類を送付いたしますので、
ご査収のほどよろしくお願い申し上げます。</t>
    <rPh sb="0" eb="2">
      <t>サッソク</t>
    </rPh>
    <rPh sb="6" eb="8">
      <t>カキ</t>
    </rPh>
    <rPh sb="9" eb="10">
      <t>トオ</t>
    </rPh>
    <rPh sb="11" eb="13">
      <t>ショルイ</t>
    </rPh>
    <rPh sb="14" eb="16">
      <t>ソウフ</t>
    </rPh>
    <rPh sb="26" eb="28">
      <t>サシュウ</t>
    </rPh>
    <rPh sb="36" eb="37">
      <t>ネガ</t>
    </rPh>
    <rPh sb="38" eb="39">
      <t>モウ</t>
    </rPh>
    <rPh sb="40" eb="41">
      <t>ア</t>
    </rPh>
    <phoneticPr fontId="10"/>
  </si>
  <si>
    <t>郵送不要</t>
    <rPh sb="0" eb="2">
      <t>ユウソウ</t>
    </rPh>
    <rPh sb="2" eb="4">
      <t>フヨウ</t>
    </rPh>
    <phoneticPr fontId="10"/>
  </si>
  <si>
    <t>領収書が必要な方は
チェックしてください</t>
    <rPh sb="0" eb="3">
      <t>リョウシュウショ</t>
    </rPh>
    <rPh sb="4" eb="6">
      <t>ヒツヨウ</t>
    </rPh>
    <rPh sb="7" eb="8">
      <t>カタ</t>
    </rPh>
    <phoneticPr fontId="18"/>
  </si>
  <si>
    <t>　厚さ３cm以内はレターパックライト、３～５cmはレターパックプラスで発送します。</t>
    <rPh sb="6" eb="8">
      <t>イナイ</t>
    </rPh>
    <rPh sb="35" eb="37">
      <t>ハッソウ</t>
    </rPh>
    <phoneticPr fontId="18"/>
  </si>
  <si>
    <t>　上記以上の大量発注の場合、クロネコヤマト宅急便の着払いで発送となりますので、ご了承ください。</t>
    <rPh sb="1" eb="3">
      <t>ジョウキ</t>
    </rPh>
    <rPh sb="40" eb="42">
      <t>リョウショウ</t>
    </rPh>
    <phoneticPr fontId="10"/>
  </si>
  <si>
    <t>メール</t>
  </si>
  <si>
    <t>メール</t>
    <phoneticPr fontId="10"/>
  </si>
  <si>
    <t>※請求書のみ郵送</t>
    <rPh sb="1" eb="4">
      <t>セイキュウショ</t>
    </rPh>
    <rPh sb="6" eb="8">
      <t>ユウソウ</t>
    </rPh>
    <phoneticPr fontId="10"/>
  </si>
  <si>
    <t xml:space="preserve">送 料   </t>
    <rPh sb="0" eb="1">
      <t>ソウ</t>
    </rPh>
    <rPh sb="2" eb="3">
      <t>リョウ</t>
    </rPh>
    <phoneticPr fontId="18"/>
  </si>
  <si>
    <t>1部</t>
    <rPh sb="1" eb="2">
      <t>ブ</t>
    </rPh>
    <phoneticPr fontId="10"/>
  </si>
  <si>
    <t>← 送付する書類に合わせて変更してください</t>
    <rPh sb="2" eb="4">
      <t>ソウフ</t>
    </rPh>
    <rPh sb="6" eb="8">
      <t>ショルイ</t>
    </rPh>
    <rPh sb="9" eb="10">
      <t>ア</t>
    </rPh>
    <rPh sb="13" eb="15">
      <t>ヘンコウ</t>
    </rPh>
    <phoneticPr fontId="10"/>
  </si>
  <si>
    <t>御中</t>
  </si>
  <si>
    <t>その他
ご要望等</t>
    <rPh sb="2" eb="3">
      <t>タ</t>
    </rPh>
    <rPh sb="7" eb="8">
      <t>ナド</t>
    </rPh>
    <phoneticPr fontId="10"/>
  </si>
  <si>
    <t>【送付先】</t>
    <phoneticPr fontId="18"/>
  </si>
  <si>
    <t>メールアドレス</t>
    <phoneticPr fontId="18"/>
  </si>
  <si>
    <t>電話番号</t>
    <rPh sb="0" eb="2">
      <t>デンワ</t>
    </rPh>
    <rPh sb="2" eb="4">
      <t>バンゴウ</t>
    </rPh>
    <phoneticPr fontId="18"/>
  </si>
  <si>
    <t>日本国土調査測量協会から
請求・発送</t>
    <phoneticPr fontId="10"/>
  </si>
  <si>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18"/>
  </si>
  <si>
    <t>社名または氏名</t>
    <rPh sb="0" eb="2">
      <t>シャメイ</t>
    </rPh>
    <rPh sb="5" eb="7">
      <t>シメイ</t>
    </rPh>
    <phoneticPr fontId="18"/>
  </si>
  <si>
    <t>　　　　　　　　全国国土調査協会 発行図書</t>
    <rPh sb="8" eb="10">
      <t>ゼンコク</t>
    </rPh>
    <rPh sb="17" eb="19">
      <t>ハッコウ</t>
    </rPh>
    <rPh sb="19" eb="21">
      <t>トショ</t>
    </rPh>
    <phoneticPr fontId="18"/>
  </si>
  <si>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18"/>
  </si>
  <si>
    <t>表示登記教材 地目認定（改訂版）　</t>
    <phoneticPr fontId="18"/>
  </si>
  <si>
    <t>クロネコヤマト
ビジネスメンバーズ
宅急便料金表</t>
    <rPh sb="18" eb="21">
      <t>タッキュウビン</t>
    </rPh>
    <rPh sb="21" eb="24">
      <t>リョウキンヒョウ</t>
    </rPh>
    <phoneticPr fontId="10"/>
  </si>
  <si>
    <t>※書籍はメール依頼
※台帳は￥０で入力</t>
    <rPh sb="1" eb="3">
      <t>ショセキ</t>
    </rPh>
    <rPh sb="7" eb="9">
      <t>イライ</t>
    </rPh>
    <rPh sb="11" eb="13">
      <t>ダイチョウ</t>
    </rPh>
    <rPh sb="17" eb="19">
      <t>ニュウリョク</t>
    </rPh>
    <phoneticPr fontId="18"/>
  </si>
  <si>
    <t>請求書</t>
    <rPh sb="0" eb="3">
      <t>セイキュウショ</t>
    </rPh>
    <phoneticPr fontId="10"/>
  </si>
  <si>
    <t>以下余白</t>
    <rPh sb="0" eb="4">
      <t>イカヨハク</t>
    </rPh>
    <phoneticPr fontId="10"/>
  </si>
  <si>
    <t>以下余白　</t>
    <rPh sb="0" eb="2">
      <t>イカ</t>
    </rPh>
    <rPh sb="2" eb="4">
      <t>ヨハク</t>
    </rPh>
    <phoneticPr fontId="18"/>
  </si>
  <si>
    <t>-</t>
    <phoneticPr fontId="10"/>
  </si>
  <si>
    <t>請求書送付のご案内</t>
    <rPh sb="0" eb="2">
      <t>セイキュウ</t>
    </rPh>
    <rPh sb="3" eb="5">
      <t>ソウフ</t>
    </rPh>
    <rPh sb="7" eb="9">
      <t>アンナイ</t>
    </rPh>
    <phoneticPr fontId="10"/>
  </si>
  <si>
    <t>ログイン</t>
    <phoneticPr fontId="10"/>
  </si>
  <si>
    <t>備 考</t>
    <rPh sb="0" eb="1">
      <t>ビ</t>
    </rPh>
    <rPh sb="2" eb="3">
      <t>コウ</t>
    </rPh>
    <phoneticPr fontId="10"/>
  </si>
  <si>
    <t>※メール転送のみ！台帳入力不要！</t>
    <rPh sb="4" eb="6">
      <t>テンソウ</t>
    </rPh>
    <phoneticPr fontId="10"/>
  </si>
  <si>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0"/>
  </si>
  <si>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</si>
  <si>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</si>
  <si>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</si>
  <si>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https://bmypage.kuronekoyamato.co.jp/bmypage/servlet/jp.co.kuronekoyamato.wur.hmp.servlet.user.HMPLGI0010JspServlet</t>
    <phoneticPr fontId="10"/>
  </si>
  <si>
    <t xml:space="preserve">お役様コード </t>
    <rPh sb="1" eb="3">
      <t>ヤクサマ</t>
    </rPh>
    <phoneticPr fontId="10"/>
  </si>
  <si>
    <t>パスワード</t>
    <phoneticPr fontId="10"/>
  </si>
  <si>
    <t>zenF8Kouhou</t>
    <phoneticPr fontId="10"/>
  </si>
  <si>
    <t>レターパックライト</t>
    <phoneticPr fontId="10"/>
  </si>
  <si>
    <t>レターパックプラス</t>
    <phoneticPr fontId="10"/>
  </si>
  <si>
    <t>ご要望</t>
    <phoneticPr fontId="10"/>
  </si>
  <si>
    <t>　　Mail：</t>
    <phoneticPr fontId="10"/>
  </si>
  <si>
    <t>tosho@zen-kyo.or.jp</t>
    <phoneticPr fontId="10"/>
  </si>
  <si>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0"/>
  </si>
  <si>
    <t>●請求書類等の送付方法をメールに変更しました。メールにPDF形式ファイルを添付しますので、ご了承ください。</t>
    <rPh sb="30" eb="32">
      <t>ケイシキ</t>
    </rPh>
    <rPh sb="46" eb="48">
      <t>リョウショウ</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</si>
  <si>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18"/>
  </si>
  <si>
    <t>地籍測量成果検定における指摘事例集（第２版）</t>
    <rPh sb="18" eb="19">
      <t>ダイ</t>
    </rPh>
    <rPh sb="20" eb="21">
      <t>ハン</t>
    </rPh>
    <phoneticPr fontId="18"/>
  </si>
  <si>
    <t>地籍調査研修テキスト（令和６年度版）</t>
    <rPh sb="0" eb="6">
      <t>チセキチョウサケンシュウ</t>
    </rPh>
    <rPh sb="11" eb="13">
      <t>レイワ</t>
    </rPh>
    <rPh sb="14" eb="15">
      <t>ネン</t>
    </rPh>
    <rPh sb="15" eb="16">
      <t>ド</t>
    </rPh>
    <rPh sb="16" eb="17">
      <t>バン</t>
    </rPh>
    <phoneticPr fontId="18"/>
  </si>
  <si>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18"/>
  </si>
  <si>
    <t>表示登記教材 建物認定（４訂版）　</t>
    <phoneticPr fontId="18"/>
  </si>
  <si>
    <t>表示登記教材 建物認定（４訂版）</t>
    <phoneticPr fontId="18"/>
  </si>
  <si>
    <t>会員
種別</t>
    <rPh sb="0" eb="2">
      <t>カイイン</t>
    </rPh>
    <rPh sb="3" eb="5">
      <t>シュベツ</t>
    </rPh>
    <phoneticPr fontId="10"/>
  </si>
  <si>
    <t>民</t>
    <rPh sb="0" eb="1">
      <t>タミ</t>
    </rPh>
    <phoneticPr fontId="10"/>
  </si>
  <si>
    <t>書籍
金額</t>
    <rPh sb="0" eb="2">
      <t>ショセキ</t>
    </rPh>
    <rPh sb="3" eb="5">
      <t>キンガク</t>
    </rPh>
    <phoneticPr fontId="10"/>
  </si>
  <si>
    <t>様</t>
  </si>
  <si>
    <t>送 付 書 類</t>
    <rPh sb="0" eb="1">
      <t>ソウ</t>
    </rPh>
    <rPh sb="2" eb="3">
      <t>ツキ</t>
    </rPh>
    <rPh sb="4" eb="5">
      <t>ショ</t>
    </rPh>
    <rPh sb="6" eb="7">
      <t>タグイ</t>
    </rPh>
    <phoneticPr fontId="10"/>
  </si>
  <si>
    <t>ヤマト宅急便  宛名シール B2クラウド</t>
    <phoneticPr fontId="10"/>
  </si>
  <si>
    <t>※着払は、発送連絡メール時に宅急便の荷物番号を通知してください！</t>
    <rPh sb="5" eb="7">
      <t>ハッソウ</t>
    </rPh>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</si>
  <si>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</si>
  <si>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t>請求書類</t>
    <rPh sb="0" eb="4">
      <t>セイキュウショルイ</t>
    </rPh>
    <phoneticPr fontId="10"/>
  </si>
  <si>
    <t>１式</t>
    <rPh sb="1" eb="2">
      <t>シキ</t>
    </rPh>
    <phoneticPr fontId="10"/>
  </si>
  <si>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18"/>
  </si>
  <si>
    <t>※ 申込書はエクセル形式のまま送付をお願いいたします。</t>
    <rPh sb="2" eb="5">
      <t>モウシコミショ</t>
    </rPh>
    <rPh sb="10" eb="12">
      <t>ケイシキ</t>
    </rPh>
    <rPh sb="15" eb="17">
      <t>ソウフ</t>
    </rPh>
    <rPh sb="19" eb="20">
      <t>ネガ</t>
    </rPh>
    <phoneticPr fontId="10"/>
  </si>
  <si>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</si>
  <si>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18"/>
  </si>
  <si>
    <t>地籍調査研修テキスト（令和６年度版）</t>
    <rPh sb="0" eb="4">
      <t>チセキチョウサ</t>
    </rPh>
    <rPh sb="4" eb="6">
      <t>ケンシュウ</t>
    </rPh>
    <rPh sb="11" eb="13">
      <t>レイワ</t>
    </rPh>
    <rPh sb="14" eb="15">
      <t>ネン</t>
    </rPh>
    <rPh sb="15" eb="16">
      <t>ド</t>
    </rPh>
    <rPh sb="16" eb="17">
      <t>バン</t>
    </rPh>
    <phoneticPr fontId="18"/>
  </si>
  <si>
    <t>まもってあげたい未来の安心－地籍調査のあらまし　　　　　　　（平成28年版）</t>
    <phoneticPr fontId="18"/>
  </si>
  <si>
    <t>地籍測量及び地積測定における作業の記録及び成果の記載例   〈地上法版〉</t>
    <phoneticPr fontId="18"/>
  </si>
  <si>
    <t>地籍フォーマット2000の手引き～数値地籍情報の利活用に向けて～</t>
    <rPh sb="17" eb="19">
      <t>スウチ</t>
    </rPh>
    <rPh sb="19" eb="21">
      <t>チセキ</t>
    </rPh>
    <rPh sb="21" eb="23">
      <t>ジョウホウ</t>
    </rPh>
    <rPh sb="24" eb="27">
      <t>リカツヨウ</t>
    </rPh>
    <rPh sb="28" eb="29">
      <t>ム</t>
    </rPh>
    <phoneticPr fontId="18"/>
  </si>
  <si>
    <t>地籍測量及び地積測定における作業の記録及び成果の記載例〈航測法版〉</t>
    <rPh sb="28" eb="30">
      <t>コウソク</t>
    </rPh>
    <phoneticPr fontId="18"/>
  </si>
  <si>
    <t>地籍測量及び地積測定における作業の記録及び成果の記載例   〈航測法版〉</t>
    <rPh sb="31" eb="33">
      <t>コウソク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</si>
</sst>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sz val="9"/>
      <color indexed="8"/>
      <name val="MS UI Gothic"/>
      <family val="3"/>
      <charset val="128"/>
    </font>
    <font>
      <sz val="6"/>
      <name val="MS UI Gothic"/>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sz val="12"/>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6"/>
      <color rgb="FFFF0000"/>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sz val="6"/>
      <color theme="1"/>
      <name val="ＭＳ Ｐゴシック"/>
      <family val="3"/>
      <charset val="128"/>
    </font>
    <font>
      <b/>
      <sz val="6"/>
      <color theme="1"/>
      <name val="ＭＳ Ｐゴシック"/>
      <family val="3"/>
      <charset val="128"/>
    </font>
    <font>
      <u/>
      <sz val="11"/>
      <color theme="10"/>
      <name val="ＭＳ ゴシック"/>
      <family val="3"/>
      <charset val="128"/>
    </font>
    <font>
      <sz val="14"/>
      <color theme="1"/>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20"/>
      <color rgb="FFFF0000"/>
      <name val="ＭＳ Ｐゴシック"/>
      <family val="3"/>
      <charset val="128"/>
    </font>
    <font>
      <b/>
      <sz val="6"/>
      <color theme="0"/>
      <name val="ＭＳ Ｐゴシック"/>
      <family val="3"/>
      <charset val="128"/>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b/>
      <sz val="16"/>
      <color rgb="FFFF0000"/>
      <name val="ＭＳ Ｐ明朝"/>
      <family val="1"/>
      <charset val="128"/>
    </font>
    <font>
      <sz val="11.5"/>
      <name val="ＭＳ 明朝"/>
      <family val="1"/>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2">
    <xf numFmtId="0" fontId="0" fillId="0" borderId="0">
      <alignment vertical="center"/>
    </xf>
    <xf numFmtId="0" fontId="8" fillId="0" borderId="0">
      <alignment vertical="center"/>
    </xf>
    <xf numFmtId="38" fontId="19" fillId="0" borderId="0" applyFont="0" applyFill="0" applyBorder="0" applyAlignment="0" applyProtection="0">
      <alignment vertical="center"/>
    </xf>
    <xf numFmtId="0" fontId="19" fillId="0" borderId="0"/>
    <xf numFmtId="0" fontId="19"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24" applyNumberFormat="0" applyAlignment="0" applyProtection="0">
      <alignment vertical="center"/>
    </xf>
    <xf numFmtId="0" fontId="29" fillId="24" borderId="0" applyNumberFormat="0" applyBorder="0" applyAlignment="0" applyProtection="0">
      <alignment vertical="center"/>
    </xf>
    <xf numFmtId="0" fontId="19" fillId="25" borderId="25" applyNumberFormat="0" applyFont="0" applyAlignment="0" applyProtection="0">
      <alignment vertical="center"/>
    </xf>
    <xf numFmtId="0" fontId="30" fillId="0" borderId="26" applyNumberFormat="0" applyFill="0" applyAlignment="0" applyProtection="0">
      <alignment vertical="center"/>
    </xf>
    <xf numFmtId="0" fontId="31" fillId="6" borderId="0" applyNumberFormat="0" applyBorder="0" applyAlignment="0" applyProtection="0">
      <alignment vertical="center"/>
    </xf>
    <xf numFmtId="0" fontId="32" fillId="26" borderId="27" applyNumberFormat="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12" fillId="0" borderId="31" applyNumberFormat="0" applyFill="0" applyAlignment="0" applyProtection="0">
      <alignment vertical="center"/>
    </xf>
    <xf numFmtId="0" fontId="37" fillId="26" borderId="32" applyNumberFormat="0" applyAlignment="0" applyProtection="0">
      <alignment vertical="center"/>
    </xf>
    <xf numFmtId="0" fontId="38" fillId="0" borderId="0" applyNumberFormat="0" applyFill="0" applyBorder="0" applyAlignment="0" applyProtection="0">
      <alignment vertical="center"/>
    </xf>
    <xf numFmtId="0" fontId="39" fillId="10" borderId="27" applyNumberFormat="0" applyAlignment="0" applyProtection="0">
      <alignment vertical="center"/>
    </xf>
    <xf numFmtId="0" fontId="40" fillId="7" borderId="0" applyNumberFormat="0" applyBorder="0" applyAlignment="0" applyProtection="0">
      <alignment vertical="center"/>
    </xf>
    <xf numFmtId="0" fontId="7" fillId="0" borderId="0">
      <alignment vertical="center"/>
    </xf>
    <xf numFmtId="0" fontId="19" fillId="0" borderId="0">
      <alignment vertical="center"/>
    </xf>
    <xf numFmtId="0" fontId="7" fillId="0" borderId="0">
      <alignment vertical="center"/>
    </xf>
    <xf numFmtId="0" fontId="6" fillId="0" borderId="0">
      <alignment vertical="center"/>
    </xf>
    <xf numFmtId="38" fontId="19" fillId="0" borderId="0" applyFont="0" applyFill="0" applyBorder="0" applyAlignment="0" applyProtection="0">
      <alignment vertical="center"/>
    </xf>
    <xf numFmtId="0" fontId="44" fillId="0" borderId="0"/>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5" fillId="0" borderId="0">
      <alignment vertical="center"/>
    </xf>
    <xf numFmtId="0" fontId="4" fillId="0" borderId="0">
      <alignment vertical="center"/>
    </xf>
    <xf numFmtId="0" fontId="19" fillId="25" borderId="39" applyNumberFormat="0" applyFont="0" applyAlignment="0" applyProtection="0">
      <alignment vertical="center"/>
    </xf>
    <xf numFmtId="0" fontId="32" fillId="26" borderId="40" applyNumberFormat="0" applyAlignment="0" applyProtection="0">
      <alignment vertical="center"/>
    </xf>
    <xf numFmtId="0" fontId="12" fillId="0" borderId="41" applyNumberFormat="0" applyFill="0" applyAlignment="0" applyProtection="0">
      <alignment vertical="center"/>
    </xf>
    <xf numFmtId="0" fontId="37" fillId="26" borderId="42" applyNumberFormat="0" applyAlignment="0" applyProtection="0">
      <alignment vertical="center"/>
    </xf>
    <xf numFmtId="0" fontId="39" fillId="10" borderId="4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3" fillId="0" borderId="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2" fillId="0" borderId="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1" fillId="0" borderId="0">
      <alignment vertical="center"/>
    </xf>
  </cellStyleXfs>
  <cellXfs count="609">
    <xf numFmtId="0" fontId="0" fillId="0" borderId="0" xfId="0">
      <alignment vertical="center"/>
    </xf>
    <xf numFmtId="0" fontId="11" fillId="0" borderId="0" xfId="0" applyFont="1">
      <alignment vertical="center"/>
    </xf>
    <xf numFmtId="0" fontId="0" fillId="0" borderId="0" xfId="0" applyAlignment="1">
      <alignment horizontal="center" vertical="center"/>
    </xf>
    <xf numFmtId="0" fontId="16" fillId="0" borderId="0" xfId="0" applyFont="1">
      <alignment vertical="center"/>
    </xf>
    <xf numFmtId="0" fontId="0" fillId="4" borderId="0" xfId="0" applyFill="1">
      <alignment vertical="center"/>
    </xf>
    <xf numFmtId="0" fontId="20" fillId="0" borderId="0" xfId="57" applyFont="1" applyAlignment="1">
      <alignment horizontal="center" vertical="center"/>
    </xf>
    <xf numFmtId="3" fontId="22" fillId="0" borderId="1" xfId="57" applyNumberFormat="1" applyFont="1" applyBorder="1" applyAlignment="1">
      <alignment horizontal="right" vertical="center"/>
    </xf>
    <xf numFmtId="0" fontId="22" fillId="0" borderId="1" xfId="57" applyFont="1" applyBorder="1" applyAlignment="1">
      <alignment horizontal="right" vertical="center"/>
    </xf>
    <xf numFmtId="0" fontId="22" fillId="0" borderId="14" xfId="57" applyFont="1" applyBorder="1" applyAlignment="1">
      <alignment horizontal="right" vertical="center"/>
    </xf>
    <xf numFmtId="3" fontId="22" fillId="0" borderId="14" xfId="57" applyNumberFormat="1" applyFont="1" applyBorder="1" applyAlignment="1">
      <alignment horizontal="right" vertical="center"/>
    </xf>
    <xf numFmtId="0" fontId="22" fillId="0" borderId="0" xfId="57" applyFont="1">
      <alignment vertical="center"/>
    </xf>
    <xf numFmtId="0" fontId="53" fillId="0" borderId="0" xfId="0" applyFont="1" applyAlignment="1">
      <alignment vertical="center" wrapText="1"/>
    </xf>
    <xf numFmtId="178" fontId="54" fillId="0" borderId="0" xfId="0" applyNumberFormat="1" applyFont="1" applyAlignment="1">
      <alignment vertical="center" wrapText="1"/>
    </xf>
    <xf numFmtId="5" fontId="55" fillId="0" borderId="0" xfId="0" applyNumberFormat="1" applyFont="1" applyAlignment="1">
      <alignment vertical="center" wrapText="1"/>
    </xf>
    <xf numFmtId="0" fontId="53" fillId="0" borderId="0" xfId="0" applyFont="1">
      <alignment vertical="center"/>
    </xf>
    <xf numFmtId="5" fontId="55" fillId="0" borderId="0" xfId="0" applyNumberFormat="1" applyFont="1">
      <alignment vertical="center"/>
    </xf>
    <xf numFmtId="0" fontId="0" fillId="0" borderId="0" xfId="0" applyAlignment="1"/>
    <xf numFmtId="0" fontId="57" fillId="0" borderId="0" xfId="0" applyFont="1" applyAlignment="1">
      <alignment vertical="center" wrapText="1"/>
    </xf>
    <xf numFmtId="0" fontId="59" fillId="0" borderId="0" xfId="0" applyFont="1" applyAlignment="1">
      <alignment vertical="center" wrapText="1"/>
    </xf>
    <xf numFmtId="178" fontId="11" fillId="0" borderId="0" xfId="0" applyNumberFormat="1" applyFont="1" applyAlignment="1">
      <alignment vertical="center" wrapText="1"/>
    </xf>
    <xf numFmtId="5" fontId="50" fillId="0" borderId="0" xfId="0" applyNumberFormat="1" applyFont="1" applyAlignment="1">
      <alignment vertical="center" wrapText="1"/>
    </xf>
    <xf numFmtId="0" fontId="14" fillId="0" borderId="0" xfId="0" applyFont="1">
      <alignment vertical="center"/>
    </xf>
    <xf numFmtId="0" fontId="54" fillId="0" borderId="0" xfId="0" applyFont="1">
      <alignment vertical="center"/>
    </xf>
    <xf numFmtId="9" fontId="54" fillId="0" borderId="0" xfId="0" applyNumberFormat="1" applyFont="1">
      <alignment vertical="center"/>
    </xf>
    <xf numFmtId="5" fontId="54" fillId="0" borderId="0" xfId="0" applyNumberFormat="1" applyFont="1">
      <alignment vertical="center"/>
    </xf>
    <xf numFmtId="3" fontId="11" fillId="0" borderId="0" xfId="0" applyNumberFormat="1" applyFont="1">
      <alignment vertical="center"/>
    </xf>
    <xf numFmtId="0" fontId="11" fillId="4" borderId="0" xfId="0" applyFont="1" applyFill="1">
      <alignment vertical="center"/>
    </xf>
    <xf numFmtId="0" fontId="61" fillId="0" borderId="0" xfId="0" applyFont="1">
      <alignment vertical="center"/>
    </xf>
    <xf numFmtId="3" fontId="0" fillId="0" borderId="0" xfId="0" applyNumberFormat="1">
      <alignment vertical="center"/>
    </xf>
    <xf numFmtId="0" fontId="62" fillId="0" borderId="0" xfId="0" applyFont="1" applyAlignment="1">
      <alignment vertical="center" wrapText="1"/>
    </xf>
    <xf numFmtId="0" fontId="62" fillId="0" borderId="0" xfId="0" applyFont="1">
      <alignment vertical="center"/>
    </xf>
    <xf numFmtId="0" fontId="63" fillId="0" borderId="0" xfId="0" applyFont="1" applyAlignment="1">
      <alignment vertical="center" wrapText="1"/>
    </xf>
    <xf numFmtId="0" fontId="46" fillId="0" borderId="0" xfId="0" applyFont="1">
      <alignment vertical="center"/>
    </xf>
    <xf numFmtId="0" fontId="64" fillId="0" borderId="0" xfId="0" applyFont="1" applyAlignment="1">
      <alignment vertical="center" wrapText="1"/>
    </xf>
    <xf numFmtId="0" fontId="65" fillId="0" borderId="0" xfId="0" applyFont="1">
      <alignment vertical="center"/>
    </xf>
    <xf numFmtId="0" fontId="46" fillId="4" borderId="0" xfId="0" applyFont="1" applyFill="1" applyAlignment="1">
      <alignment vertical="center" wrapText="1"/>
    </xf>
    <xf numFmtId="0" fontId="11" fillId="0" borderId="0" xfId="0" applyFont="1" applyAlignment="1">
      <alignment horizontal="left" vertical="center"/>
    </xf>
    <xf numFmtId="0" fontId="9" fillId="0" borderId="0" xfId="0" applyFont="1">
      <alignment vertical="center"/>
    </xf>
    <xf numFmtId="0" fontId="43"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top" wrapText="1"/>
    </xf>
    <xf numFmtId="0" fontId="56" fillId="0" borderId="0" xfId="0" applyFont="1" applyAlignment="1">
      <alignment horizontal="center" vertical="center"/>
    </xf>
    <xf numFmtId="176" fontId="11" fillId="0" borderId="0" xfId="0" applyNumberFormat="1" applyFont="1">
      <alignment vertical="center"/>
    </xf>
    <xf numFmtId="0" fontId="46" fillId="4" borderId="0" xfId="0" applyFont="1" applyFill="1">
      <alignment vertical="center"/>
    </xf>
    <xf numFmtId="176" fontId="51" fillId="0" borderId="0" xfId="4" applyNumberFormat="1" applyFont="1"/>
    <xf numFmtId="176" fontId="14" fillId="0" borderId="21" xfId="4" applyNumberFormat="1" applyFont="1" applyBorder="1" applyAlignment="1">
      <alignment horizontal="right"/>
    </xf>
    <xf numFmtId="176" fontId="11" fillId="0" borderId="21" xfId="4" applyNumberFormat="1" applyFont="1" applyBorder="1"/>
    <xf numFmtId="176" fontId="49" fillId="0" borderId="0" xfId="4" applyNumberFormat="1" applyFont="1" applyAlignment="1">
      <alignment horizontal="center" vertical="center"/>
    </xf>
    <xf numFmtId="176" fontId="70" fillId="0" borderId="0" xfId="4" applyNumberFormat="1" applyFont="1" applyAlignment="1">
      <alignment horizontal="center"/>
    </xf>
    <xf numFmtId="0" fontId="11" fillId="0" borderId="0" xfId="4" applyFont="1"/>
    <xf numFmtId="176" fontId="67" fillId="0" borderId="0" xfId="4" applyNumberFormat="1" applyFont="1" applyAlignment="1">
      <alignment horizontal="center"/>
    </xf>
    <xf numFmtId="176" fontId="11" fillId="0" borderId="0" xfId="4" applyNumberFormat="1" applyFont="1"/>
    <xf numFmtId="0" fontId="51" fillId="0" borderId="0" xfId="4" applyFont="1"/>
    <xf numFmtId="0" fontId="50" fillId="0" borderId="0" xfId="4" applyFont="1"/>
    <xf numFmtId="0" fontId="52" fillId="0" borderId="0" xfId="0" applyFont="1" applyAlignment="1">
      <alignment vertical="center" shrinkToFit="1"/>
    </xf>
    <xf numFmtId="176" fontId="9" fillId="0" borderId="0" xfId="4" applyNumberFormat="1" applyFont="1" applyAlignment="1">
      <alignment horizontal="left" vertical="center"/>
    </xf>
    <xf numFmtId="0" fontId="11" fillId="0" borderId="0" xfId="0" applyFont="1" applyAlignment="1">
      <alignment vertical="center" wrapText="1"/>
    </xf>
    <xf numFmtId="0" fontId="0" fillId="0" borderId="0" xfId="0" applyAlignment="1">
      <alignment horizontal="left" vertical="center"/>
    </xf>
    <xf numFmtId="176" fontId="11" fillId="0" borderId="0" xfId="4" applyNumberFormat="1" applyFont="1" applyAlignment="1">
      <alignment vertical="center"/>
    </xf>
    <xf numFmtId="0" fontId="11" fillId="0" borderId="0" xfId="4" applyFont="1" applyAlignment="1">
      <alignment vertical="center"/>
    </xf>
    <xf numFmtId="176" fontId="74" fillId="0" borderId="0" xfId="4" applyNumberFormat="1" applyFont="1" applyAlignment="1">
      <alignment vertical="center"/>
    </xf>
    <xf numFmtId="176" fontId="68" fillId="0" borderId="0" xfId="4" applyNumberFormat="1" applyFont="1" applyAlignment="1">
      <alignment horizontal="center" vertical="center"/>
    </xf>
    <xf numFmtId="177" fontId="9" fillId="0" borderId="0" xfId="4" applyNumberFormat="1" applyFont="1" applyAlignment="1">
      <alignment horizontal="center" vertical="center"/>
    </xf>
    <xf numFmtId="176" fontId="50" fillId="0" borderId="0" xfId="4" applyNumberFormat="1" applyFont="1" applyAlignment="1">
      <alignment vertical="center"/>
    </xf>
    <xf numFmtId="177" fontId="9" fillId="0" borderId="0" xfId="4" applyNumberFormat="1" applyFont="1" applyAlignment="1">
      <alignment vertical="center"/>
    </xf>
    <xf numFmtId="176" fontId="13" fillId="0" borderId="0" xfId="4" applyNumberFormat="1" applyFont="1" applyAlignment="1">
      <alignment horizontal="center" vertical="center"/>
    </xf>
    <xf numFmtId="176" fontId="67" fillId="0" borderId="0" xfId="4" applyNumberFormat="1" applyFont="1"/>
    <xf numFmtId="176" fontId="50" fillId="0" borderId="0" xfId="4" applyNumberFormat="1" applyFont="1" applyAlignment="1">
      <alignment horizontal="left"/>
    </xf>
    <xf numFmtId="176" fontId="50" fillId="0" borderId="0" xfId="4" applyNumberFormat="1" applyFont="1"/>
    <xf numFmtId="176" fontId="9" fillId="0" borderId="0" xfId="4" applyNumberFormat="1" applyFont="1" applyAlignment="1">
      <alignment horizontal="left"/>
    </xf>
    <xf numFmtId="176" fontId="9" fillId="0" borderId="0" xfId="4" applyNumberFormat="1" applyFont="1"/>
    <xf numFmtId="176" fontId="50" fillId="0" borderId="0" xfId="4" applyNumberFormat="1" applyFont="1" applyAlignment="1">
      <alignment horizontal="left" indent="1"/>
    </xf>
    <xf numFmtId="176" fontId="50" fillId="0" borderId="0" xfId="4" applyNumberFormat="1" applyFont="1" applyAlignment="1">
      <alignment horizontal="right"/>
    </xf>
    <xf numFmtId="176" fontId="71" fillId="0" borderId="0" xfId="4" applyNumberFormat="1" applyFont="1" applyAlignment="1">
      <alignment horizontal="center"/>
    </xf>
    <xf numFmtId="176" fontId="71" fillId="0" borderId="0" xfId="4" applyNumberFormat="1" applyFont="1"/>
    <xf numFmtId="176" fontId="51" fillId="0" borderId="0" xfId="4" applyNumberFormat="1" applyFont="1" applyAlignment="1">
      <alignment vertical="center"/>
    </xf>
    <xf numFmtId="176" fontId="71" fillId="0" borderId="0" xfId="4" applyNumberFormat="1" applyFont="1" applyAlignment="1">
      <alignment vertical="center"/>
    </xf>
    <xf numFmtId="176" fontId="71" fillId="0" borderId="0" xfId="4" applyNumberFormat="1" applyFont="1" applyAlignment="1">
      <alignment horizontal="left" vertical="center"/>
    </xf>
    <xf numFmtId="176" fontId="9" fillId="0" borderId="0" xfId="4" applyNumberFormat="1" applyFont="1" applyAlignment="1">
      <alignment vertical="center"/>
    </xf>
    <xf numFmtId="176" fontId="9" fillId="0" borderId="0" xfId="4" applyNumberFormat="1" applyFont="1" applyAlignment="1">
      <alignment horizontal="center"/>
    </xf>
    <xf numFmtId="176" fontId="50" fillId="0" borderId="0" xfId="4" applyNumberFormat="1" applyFont="1" applyAlignment="1">
      <alignment horizontal="right" vertical="center"/>
    </xf>
    <xf numFmtId="0" fontId="79" fillId="0" borderId="0" xfId="0" applyFont="1" applyAlignment="1">
      <alignment vertical="center" wrapText="1"/>
    </xf>
    <xf numFmtId="0" fontId="77" fillId="0" borderId="0" xfId="0" applyFont="1" applyAlignment="1">
      <alignment vertical="center" wrapText="1"/>
    </xf>
    <xf numFmtId="0" fontId="22" fillId="36" borderId="22" xfId="1" applyFont="1" applyFill="1" applyBorder="1">
      <alignment vertical="center"/>
    </xf>
    <xf numFmtId="0" fontId="22" fillId="36" borderId="17" xfId="1" applyFont="1" applyFill="1" applyBorder="1">
      <alignment vertical="center"/>
    </xf>
    <xf numFmtId="0" fontId="22" fillId="36" borderId="18" xfId="1" applyFont="1" applyFill="1" applyBorder="1">
      <alignment vertical="center"/>
    </xf>
    <xf numFmtId="0" fontId="23" fillId="4" borderId="8" xfId="57" applyFont="1" applyFill="1" applyBorder="1" applyAlignment="1">
      <alignment horizontal="center" vertical="center" wrapText="1"/>
    </xf>
    <xf numFmtId="0" fontId="24" fillId="4" borderId="8" xfId="57" applyFont="1" applyFill="1" applyBorder="1" applyAlignment="1">
      <alignment horizontal="center" vertical="center"/>
    </xf>
    <xf numFmtId="182" fontId="24" fillId="0" borderId="0" xfId="111" applyNumberFormat="1" applyFont="1" applyAlignment="1">
      <alignment horizontal="right" vertical="center"/>
    </xf>
    <xf numFmtId="177" fontId="50" fillId="0" borderId="0" xfId="0" applyNumberFormat="1" applyFont="1">
      <alignment vertical="center"/>
    </xf>
    <xf numFmtId="0" fontId="22" fillId="0" borderId="1" xfId="57" applyFont="1" applyBorder="1" applyProtection="1">
      <alignment vertical="center"/>
      <protection locked="0"/>
    </xf>
    <xf numFmtId="0" fontId="22" fillId="0" borderId="14" xfId="57" applyFont="1" applyBorder="1" applyProtection="1">
      <alignment vertical="center"/>
      <protection locked="0"/>
    </xf>
    <xf numFmtId="176" fontId="50" fillId="0" borderId="0" xfId="4" applyNumberFormat="1" applyFont="1" applyAlignment="1">
      <alignment horizontal="left" vertical="center"/>
    </xf>
    <xf numFmtId="0" fontId="77" fillId="0" borderId="0" xfId="0" applyFont="1" applyAlignment="1">
      <alignment horizontal="center" vertical="center" wrapText="1"/>
    </xf>
    <xf numFmtId="0" fontId="24" fillId="0" borderId="0" xfId="111" applyFont="1">
      <alignment vertical="center"/>
    </xf>
    <xf numFmtId="0" fontId="24" fillId="0" borderId="0" xfId="57" applyFont="1">
      <alignment vertical="center"/>
    </xf>
    <xf numFmtId="0" fontId="83" fillId="0" borderId="0" xfId="57" applyFont="1">
      <alignment vertical="center"/>
    </xf>
    <xf numFmtId="0" fontId="0" fillId="0" borderId="0" xfId="0" applyAlignment="1">
      <alignment horizontal="right" vertical="center"/>
    </xf>
    <xf numFmtId="0" fontId="58" fillId="0" borderId="0" xfId="0" applyFont="1" applyAlignment="1">
      <alignment horizontal="left" vertical="center"/>
    </xf>
    <xf numFmtId="41" fontId="11" fillId="0" borderId="0" xfId="0" applyNumberFormat="1" applyFont="1">
      <alignment vertical="center"/>
    </xf>
    <xf numFmtId="5" fontId="0" fillId="0" borderId="0" xfId="0" applyNumberFormat="1" applyAlignment="1">
      <alignment horizontal="center" vertical="center"/>
    </xf>
    <xf numFmtId="0" fontId="11" fillId="0" borderId="0" xfId="0" applyFont="1" applyAlignment="1"/>
    <xf numFmtId="178" fontId="11" fillId="0" borderId="0" xfId="0" applyNumberFormat="1" applyFont="1">
      <alignment vertical="center"/>
    </xf>
    <xf numFmtId="5" fontId="11" fillId="0" borderId="0" xfId="0" applyNumberFormat="1" applyFont="1">
      <alignment vertical="center"/>
    </xf>
    <xf numFmtId="5" fontId="0" fillId="0" borderId="0" xfId="0" applyNumberFormat="1">
      <alignment vertical="center"/>
    </xf>
    <xf numFmtId="0" fontId="11" fillId="0" borderId="0" xfId="0" applyFont="1" applyAlignment="1">
      <alignment vertical="top" wrapText="1"/>
    </xf>
    <xf numFmtId="176" fontId="73" fillId="0" borderId="0" xfId="4" applyNumberFormat="1" applyFont="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176" fontId="51" fillId="0" borderId="0" xfId="4" applyNumberFormat="1" applyFont="1" applyAlignment="1">
      <alignment horizontal="center"/>
    </xf>
    <xf numFmtId="0" fontId="22" fillId="36" borderId="78" xfId="1" applyFont="1" applyFill="1" applyBorder="1" applyAlignment="1">
      <alignment horizontal="left" vertical="center"/>
    </xf>
    <xf numFmtId="0" fontId="22" fillId="36" borderId="79" xfId="1" applyFont="1" applyFill="1" applyBorder="1" applyAlignment="1">
      <alignment horizontal="right" vertical="center"/>
    </xf>
    <xf numFmtId="0" fontId="24" fillId="4" borderId="80" xfId="1" applyFont="1" applyFill="1" applyBorder="1" applyAlignment="1">
      <alignment horizontal="center" vertical="center"/>
    </xf>
    <xf numFmtId="0" fontId="24" fillId="4" borderId="8" xfId="1" applyFont="1" applyFill="1" applyBorder="1" applyAlignment="1">
      <alignment horizontal="center" vertical="center"/>
    </xf>
    <xf numFmtId="0" fontId="24" fillId="4" borderId="1" xfId="1" applyFont="1" applyFill="1" applyBorder="1" applyAlignment="1">
      <alignment horizontal="center" vertical="center"/>
    </xf>
    <xf numFmtId="0" fontId="53" fillId="0" borderId="0" xfId="0" applyFont="1" applyAlignment="1">
      <alignment horizontal="left" vertical="center" wrapText="1"/>
    </xf>
    <xf numFmtId="0" fontId="80" fillId="0" borderId="0" xfId="0" applyFont="1" applyAlignment="1">
      <alignment horizontal="left" vertical="center" wrapText="1"/>
    </xf>
    <xf numFmtId="0" fontId="51" fillId="0" borderId="21" xfId="0" applyFont="1" applyBorder="1" applyAlignment="1">
      <alignment vertical="center" wrapText="1"/>
    </xf>
    <xf numFmtId="0" fontId="9" fillId="0" borderId="21" xfId="0" applyFont="1" applyBorder="1" applyAlignment="1">
      <alignment vertical="center" wrapText="1"/>
    </xf>
    <xf numFmtId="0" fontId="9" fillId="0" borderId="0" xfId="0" applyFont="1" applyAlignment="1">
      <alignment vertical="center" wrapText="1"/>
    </xf>
    <xf numFmtId="0" fontId="89" fillId="0" borderId="0" xfId="1" applyFont="1" applyAlignment="1">
      <alignment horizontal="center" vertical="center"/>
    </xf>
    <xf numFmtId="0" fontId="92" fillId="0" borderId="0" xfId="1" applyFont="1">
      <alignment vertical="center"/>
    </xf>
    <xf numFmtId="0" fontId="93" fillId="0" borderId="0" xfId="1" applyFont="1">
      <alignment vertical="center"/>
    </xf>
    <xf numFmtId="0" fontId="19" fillId="0" borderId="0" xfId="0" applyFont="1">
      <alignment vertical="center"/>
    </xf>
    <xf numFmtId="49" fontId="94" fillId="0" borderId="33" xfId="0" applyNumberFormat="1" applyFont="1" applyBorder="1" applyAlignment="1" applyProtection="1">
      <alignment horizontal="center" vertical="center"/>
      <protection locked="0"/>
    </xf>
    <xf numFmtId="182" fontId="93" fillId="0" borderId="0" xfId="111" applyNumberFormat="1" applyFont="1" applyAlignment="1">
      <alignment horizontal="right" vertical="center"/>
    </xf>
    <xf numFmtId="0" fontId="93" fillId="0" borderId="0" xfId="1" applyFont="1" applyAlignment="1">
      <alignment horizontal="center" vertical="center"/>
    </xf>
    <xf numFmtId="0" fontId="92" fillId="0" borderId="0" xfId="1" applyFont="1" applyAlignment="1">
      <alignment horizontal="center" vertical="center"/>
    </xf>
    <xf numFmtId="0" fontId="92" fillId="4" borderId="0" xfId="1" applyFont="1" applyFill="1">
      <alignment vertical="center"/>
    </xf>
    <xf numFmtId="0" fontId="93" fillId="4" borderId="0" xfId="1" applyFont="1" applyFill="1">
      <alignment vertical="center"/>
    </xf>
    <xf numFmtId="0" fontId="19" fillId="4" borderId="0" xfId="0" applyFont="1" applyFill="1">
      <alignment vertical="center"/>
    </xf>
    <xf numFmtId="0" fontId="19" fillId="0" borderId="0" xfId="0" applyFont="1" applyAlignment="1">
      <alignment horizontal="center" vertical="center"/>
    </xf>
    <xf numFmtId="0" fontId="99" fillId="0" borderId="0" xfId="1" applyFont="1">
      <alignment vertical="center"/>
    </xf>
    <xf numFmtId="0" fontId="19" fillId="0" borderId="0" xfId="2" applyNumberFormat="1" applyFont="1" applyFill="1">
      <alignment vertical="center"/>
    </xf>
    <xf numFmtId="0" fontId="97" fillId="0" borderId="0" xfId="1" applyFont="1" applyAlignment="1">
      <alignment horizontal="center" vertical="center" wrapText="1"/>
    </xf>
    <xf numFmtId="0" fontId="15" fillId="0" borderId="0" xfId="51" applyFont="1" applyAlignment="1">
      <alignment vertical="top"/>
    </xf>
    <xf numFmtId="0" fontId="92" fillId="0" borderId="0" xfId="49" applyFont="1" applyAlignment="1"/>
    <xf numFmtId="0" fontId="24" fillId="36" borderId="14" xfId="1" applyFont="1" applyFill="1" applyBorder="1" applyAlignment="1" applyProtection="1">
      <alignment horizontal="center" vertical="center" wrapText="1"/>
      <protection locked="0"/>
    </xf>
    <xf numFmtId="0" fontId="103" fillId="0" borderId="0" xfId="0" applyFont="1" applyAlignment="1">
      <alignment horizontal="left" vertical="center" wrapText="1"/>
    </xf>
    <xf numFmtId="0" fontId="107" fillId="0" borderId="0" xfId="0" applyFont="1" applyAlignment="1">
      <alignment vertical="center" wrapText="1"/>
    </xf>
    <xf numFmtId="0" fontId="107" fillId="0" borderId="0" xfId="0" applyFont="1">
      <alignment vertical="center"/>
    </xf>
    <xf numFmtId="0" fontId="107" fillId="0" borderId="0" xfId="0" applyFont="1" applyAlignment="1">
      <alignment horizontal="left" vertical="center"/>
    </xf>
    <xf numFmtId="0" fontId="107" fillId="0" borderId="0" xfId="0" applyFont="1" applyAlignment="1">
      <alignment horizontal="left" vertical="center" wrapText="1"/>
    </xf>
    <xf numFmtId="0" fontId="87" fillId="4" borderId="0" xfId="0" applyFont="1" applyFill="1" applyAlignment="1">
      <alignment horizontal="left" vertical="center"/>
    </xf>
    <xf numFmtId="0" fontId="87" fillId="4" borderId="0" xfId="0" applyFont="1" applyFill="1">
      <alignment vertical="center"/>
    </xf>
    <xf numFmtId="0" fontId="108" fillId="2" borderId="95" xfId="1" applyFont="1" applyFill="1" applyBorder="1" applyAlignment="1">
      <alignment horizontal="center" vertical="center"/>
    </xf>
    <xf numFmtId="0" fontId="109" fillId="0" borderId="99" xfId="1" applyFont="1" applyBorder="1" applyAlignment="1">
      <alignment horizontal="center" vertical="center"/>
    </xf>
    <xf numFmtId="0" fontId="112" fillId="0" borderId="34" xfId="1" applyFont="1" applyBorder="1" applyAlignment="1">
      <alignment horizontal="center" vertical="center"/>
    </xf>
    <xf numFmtId="0" fontId="110" fillId="4" borderId="105" xfId="1" applyFont="1" applyFill="1" applyBorder="1" applyAlignment="1">
      <alignment horizontal="center" vertical="center"/>
    </xf>
    <xf numFmtId="0" fontId="117" fillId="0" borderId="0" xfId="1" applyFont="1" applyAlignment="1" applyProtection="1">
      <alignment horizontal="center" vertical="center"/>
      <protection locked="0"/>
    </xf>
    <xf numFmtId="0" fontId="118" fillId="0" borderId="0" xfId="111" applyFont="1" applyAlignment="1">
      <alignment horizontal="right" vertical="center"/>
    </xf>
    <xf numFmtId="0" fontId="119" fillId="0" borderId="0" xfId="111" applyFont="1">
      <alignment vertical="center"/>
    </xf>
    <xf numFmtId="0" fontId="119" fillId="0" borderId="0" xfId="57" applyFont="1">
      <alignment vertical="center"/>
    </xf>
    <xf numFmtId="0" fontId="105" fillId="0" borderId="0" xfId="57" applyFont="1">
      <alignment vertical="center"/>
    </xf>
    <xf numFmtId="176" fontId="50" fillId="0" borderId="21" xfId="4" applyNumberFormat="1" applyFont="1" applyBorder="1" applyAlignment="1">
      <alignment horizontal="center"/>
    </xf>
    <xf numFmtId="0" fontId="96" fillId="40" borderId="8" xfId="1" applyFont="1" applyFill="1" applyBorder="1" applyAlignment="1" applyProtection="1">
      <alignment horizontal="center" vertical="center" wrapText="1"/>
      <protection hidden="1"/>
    </xf>
    <xf numFmtId="0" fontId="93" fillId="40" borderId="8" xfId="1" applyFont="1" applyFill="1" applyBorder="1" applyAlignment="1" applyProtection="1">
      <alignment horizontal="center" vertical="center"/>
      <protection hidden="1"/>
    </xf>
    <xf numFmtId="0" fontId="93" fillId="0" borderId="0" xfId="1" applyFont="1" applyAlignment="1" applyProtection="1">
      <alignment horizontal="center" vertical="center"/>
      <protection hidden="1"/>
    </xf>
    <xf numFmtId="0" fontId="93" fillId="0" borderId="0" xfId="1" applyFont="1" applyProtection="1">
      <alignment vertical="center"/>
      <protection hidden="1"/>
    </xf>
    <xf numFmtId="0" fontId="96" fillId="40" borderId="1" xfId="1" applyFont="1" applyFill="1" applyBorder="1" applyAlignment="1" applyProtection="1">
      <alignment horizontal="center" vertical="center" wrapText="1"/>
      <protection hidden="1"/>
    </xf>
    <xf numFmtId="0" fontId="81" fillId="0" borderId="0" xfId="0" applyFont="1" applyProtection="1">
      <alignment vertical="center"/>
      <protection hidden="1"/>
    </xf>
    <xf numFmtId="0" fontId="96" fillId="37" borderId="1" xfId="1" applyFont="1" applyFill="1" applyBorder="1" applyAlignment="1" applyProtection="1">
      <alignment horizontal="center" vertical="center" wrapText="1"/>
      <protection hidden="1"/>
    </xf>
    <xf numFmtId="0" fontId="96" fillId="38" borderId="1" xfId="1" applyFont="1" applyFill="1" applyBorder="1" applyAlignment="1" applyProtection="1">
      <alignment horizontal="center" vertical="center" wrapText="1"/>
      <protection hidden="1"/>
    </xf>
    <xf numFmtId="0" fontId="96" fillId="0" borderId="0" xfId="1" applyFont="1" applyProtection="1">
      <alignment vertical="center"/>
      <protection hidden="1"/>
    </xf>
    <xf numFmtId="179" fontId="92" fillId="0" borderId="1" xfId="1" applyNumberFormat="1" applyFont="1" applyBorder="1" applyAlignment="1" applyProtection="1">
      <alignment horizontal="right" vertical="center"/>
      <protection hidden="1"/>
    </xf>
    <xf numFmtId="0" fontId="92" fillId="0" borderId="1" xfId="1" applyFont="1" applyBorder="1" applyAlignment="1" applyProtection="1">
      <alignment horizontal="center" vertical="center"/>
      <protection hidden="1"/>
    </xf>
    <xf numFmtId="178" fontId="93" fillId="0" borderId="1" xfId="1" applyNumberFormat="1" applyFont="1" applyBorder="1" applyProtection="1">
      <alignment vertical="center"/>
      <protection hidden="1"/>
    </xf>
    <xf numFmtId="0" fontId="19" fillId="0" borderId="0" xfId="0" applyFont="1" applyProtection="1">
      <alignment vertical="center"/>
      <protection hidden="1"/>
    </xf>
    <xf numFmtId="179" fontId="93" fillId="37" borderId="1" xfId="1" applyNumberFormat="1" applyFont="1" applyFill="1" applyBorder="1" applyProtection="1">
      <alignment vertical="center"/>
      <protection hidden="1"/>
    </xf>
    <xf numFmtId="179" fontId="93" fillId="0" borderId="1" xfId="1" applyNumberFormat="1" applyFont="1" applyBorder="1" applyProtection="1">
      <alignment vertical="center"/>
      <protection hidden="1"/>
    </xf>
    <xf numFmtId="179" fontId="93" fillId="38" borderId="1" xfId="1" applyNumberFormat="1" applyFont="1" applyFill="1" applyBorder="1" applyProtection="1">
      <alignment vertical="center"/>
      <protection hidden="1"/>
    </xf>
    <xf numFmtId="0" fontId="92" fillId="0" borderId="0" xfId="1" applyFont="1" applyProtection="1">
      <alignment vertical="center"/>
      <protection hidden="1"/>
    </xf>
    <xf numFmtId="179" fontId="92" fillId="0" borderId="14" xfId="1" applyNumberFormat="1" applyFont="1" applyBorder="1" applyAlignment="1" applyProtection="1">
      <alignment horizontal="right" vertical="center"/>
      <protection hidden="1"/>
    </xf>
    <xf numFmtId="179" fontId="93" fillId="39" borderId="1" xfId="1" applyNumberFormat="1" applyFont="1" applyFill="1" applyBorder="1" applyProtection="1">
      <alignment vertical="center"/>
      <protection hidden="1"/>
    </xf>
    <xf numFmtId="0" fontId="95" fillId="40" borderId="17" xfId="111" applyFont="1" applyFill="1" applyBorder="1" applyAlignment="1" applyProtection="1">
      <alignment vertical="center" wrapText="1"/>
      <protection hidden="1"/>
    </xf>
    <xf numFmtId="0" fontId="92" fillId="40" borderId="17" xfId="1" applyFont="1" applyFill="1" applyBorder="1" applyAlignment="1" applyProtection="1">
      <alignment vertical="center" wrapText="1"/>
      <protection hidden="1"/>
    </xf>
    <xf numFmtId="0" fontId="92" fillId="40" borderId="18" xfId="1" applyFont="1" applyFill="1" applyBorder="1" applyAlignment="1" applyProtection="1">
      <alignment vertical="center" wrapText="1"/>
      <protection hidden="1"/>
    </xf>
    <xf numFmtId="178" fontId="93" fillId="40" borderId="1" xfId="1" applyNumberFormat="1" applyFont="1" applyFill="1" applyBorder="1" applyProtection="1">
      <alignment vertical="center"/>
      <protection hidden="1"/>
    </xf>
    <xf numFmtId="179" fontId="93" fillId="40" borderId="1" xfId="1" applyNumberFormat="1" applyFont="1" applyFill="1" applyBorder="1" applyProtection="1">
      <alignment vertical="center"/>
      <protection hidden="1"/>
    </xf>
    <xf numFmtId="179" fontId="92" fillId="0" borderId="1" xfId="111" applyNumberFormat="1" applyFont="1" applyBorder="1" applyAlignment="1" applyProtection="1">
      <alignment horizontal="right" vertical="center"/>
      <protection hidden="1"/>
    </xf>
    <xf numFmtId="0" fontId="25" fillId="0" borderId="1" xfId="1" applyFont="1" applyBorder="1" applyAlignment="1" applyProtection="1">
      <alignment horizontal="center" vertical="center"/>
      <protection hidden="1"/>
    </xf>
    <xf numFmtId="0" fontId="95" fillId="0" borderId="0" xfId="1" applyFont="1" applyProtection="1">
      <alignment vertical="center"/>
      <protection hidden="1"/>
    </xf>
    <xf numFmtId="178" fontId="93" fillId="0" borderId="36" xfId="1" applyNumberFormat="1" applyFont="1" applyBorder="1" applyProtection="1">
      <alignment vertical="center"/>
      <protection hidden="1"/>
    </xf>
    <xf numFmtId="179" fontId="93" fillId="0" borderId="36" xfId="1" applyNumberFormat="1" applyFont="1" applyBorder="1" applyProtection="1">
      <alignment vertical="center"/>
      <protection hidden="1"/>
    </xf>
    <xf numFmtId="3" fontId="92" fillId="0" borderId="14" xfId="111" applyNumberFormat="1" applyFont="1" applyBorder="1" applyAlignment="1" applyProtection="1">
      <alignment horizontal="right" vertical="center"/>
      <protection hidden="1"/>
    </xf>
    <xf numFmtId="0" fontId="95" fillId="40" borderId="17" xfId="111" applyFont="1" applyFill="1" applyBorder="1" applyProtection="1">
      <alignment vertical="center"/>
      <protection hidden="1"/>
    </xf>
    <xf numFmtId="0" fontId="92" fillId="40" borderId="17" xfId="1" applyFont="1" applyFill="1" applyBorder="1" applyProtection="1">
      <alignment vertical="center"/>
      <protection hidden="1"/>
    </xf>
    <xf numFmtId="0" fontId="92" fillId="40" borderId="18" xfId="1" applyFont="1" applyFill="1" applyBorder="1" applyProtection="1">
      <alignment vertical="center"/>
      <protection hidden="1"/>
    </xf>
    <xf numFmtId="179" fontId="92" fillId="0" borderId="59" xfId="111" applyNumberFormat="1" applyFont="1" applyBorder="1" applyAlignment="1" applyProtection="1">
      <alignment horizontal="right" vertical="center"/>
      <protection hidden="1"/>
    </xf>
    <xf numFmtId="0" fontId="25" fillId="0" borderId="57" xfId="1" applyFont="1" applyBorder="1" applyAlignment="1" applyProtection="1">
      <alignment horizontal="center" vertical="center"/>
      <protection hidden="1"/>
    </xf>
    <xf numFmtId="179" fontId="93" fillId="37" borderId="52" xfId="1" applyNumberFormat="1" applyFont="1" applyFill="1" applyBorder="1" applyProtection="1">
      <alignment vertical="center"/>
      <protection hidden="1"/>
    </xf>
    <xf numFmtId="179" fontId="93" fillId="38" borderId="52" xfId="1" applyNumberFormat="1" applyFont="1" applyFill="1" applyBorder="1" applyProtection="1">
      <alignment vertical="center"/>
      <protection hidden="1"/>
    </xf>
    <xf numFmtId="0" fontId="98" fillId="0" borderId="58" xfId="49" applyFont="1" applyBorder="1" applyAlignment="1" applyProtection="1">
      <alignment horizontal="center" vertical="center"/>
      <protection locked="0" hidden="1"/>
    </xf>
    <xf numFmtId="0" fontId="92" fillId="27" borderId="55" xfId="49" applyFont="1" applyFill="1" applyBorder="1" applyAlignment="1" applyProtection="1">
      <alignment horizontal="center" vertical="center"/>
      <protection hidden="1"/>
    </xf>
    <xf numFmtId="0" fontId="93" fillId="40" borderId="62" xfId="1" applyFont="1" applyFill="1" applyBorder="1" applyAlignment="1" applyProtection="1">
      <alignment horizontal="center" vertical="center"/>
      <protection hidden="1"/>
    </xf>
    <xf numFmtId="178" fontId="93" fillId="40" borderId="64" xfId="1" applyNumberFormat="1" applyFont="1" applyFill="1" applyBorder="1" applyProtection="1">
      <alignment vertical="center"/>
      <protection hidden="1"/>
    </xf>
    <xf numFmtId="179" fontId="93" fillId="37" borderId="35" xfId="1" applyNumberFormat="1" applyFont="1" applyFill="1" applyBorder="1" applyAlignment="1" applyProtection="1">
      <alignment vertical="center" wrapText="1"/>
      <protection hidden="1"/>
    </xf>
    <xf numFmtId="179" fontId="93" fillId="0" borderId="37" xfId="1" applyNumberFormat="1" applyFont="1" applyBorder="1" applyAlignment="1" applyProtection="1">
      <alignment horizontal="center" vertical="center"/>
      <protection hidden="1"/>
    </xf>
    <xf numFmtId="179" fontId="93" fillId="38" borderId="53" xfId="1" applyNumberFormat="1" applyFont="1" applyFill="1" applyBorder="1" applyAlignment="1" applyProtection="1">
      <alignment vertical="center" wrapText="1"/>
      <protection hidden="1"/>
    </xf>
    <xf numFmtId="179" fontId="93" fillId="0" borderId="51" xfId="1" applyNumberFormat="1" applyFont="1" applyBorder="1" applyAlignment="1" applyProtection="1">
      <alignment horizontal="center" vertical="center"/>
      <protection hidden="1"/>
    </xf>
    <xf numFmtId="0" fontId="98" fillId="0" borderId="58" xfId="49" applyFont="1" applyBorder="1" applyAlignment="1" applyProtection="1">
      <alignment horizontal="right" vertical="center"/>
      <protection locked="0" hidden="1"/>
    </xf>
    <xf numFmtId="0" fontId="93" fillId="27" borderId="53" xfId="49" applyFont="1" applyFill="1" applyBorder="1" applyAlignment="1" applyProtection="1">
      <alignment horizontal="center" vertical="center"/>
      <protection hidden="1"/>
    </xf>
    <xf numFmtId="178" fontId="93" fillId="0" borderId="51" xfId="49" applyNumberFormat="1" applyFont="1" applyBorder="1" applyAlignment="1" applyProtection="1">
      <alignment horizontal="right" vertical="center"/>
      <protection hidden="1"/>
    </xf>
    <xf numFmtId="0" fontId="93" fillId="2" borderId="63" xfId="1" applyFont="1" applyFill="1" applyBorder="1" applyAlignment="1" applyProtection="1">
      <alignment horizontal="center" vertical="center"/>
      <protection hidden="1"/>
    </xf>
    <xf numFmtId="178" fontId="93" fillId="2" borderId="65" xfId="1" applyNumberFormat="1" applyFont="1" applyFill="1" applyBorder="1" applyProtection="1">
      <alignment vertical="center"/>
      <protection hidden="1"/>
    </xf>
    <xf numFmtId="0" fontId="92" fillId="4" borderId="1" xfId="1" applyFont="1" applyFill="1" applyBorder="1" applyAlignment="1" applyProtection="1">
      <alignment horizontal="center" vertical="center"/>
      <protection hidden="1"/>
    </xf>
    <xf numFmtId="0" fontId="92" fillId="0" borderId="1" xfId="1" applyFont="1" applyBorder="1" applyProtection="1">
      <alignment vertical="center"/>
      <protection hidden="1"/>
    </xf>
    <xf numFmtId="0" fontId="109" fillId="0" borderId="0" xfId="1" applyFont="1" applyProtection="1">
      <alignment vertical="center"/>
      <protection hidden="1"/>
    </xf>
    <xf numFmtId="0" fontId="47" fillId="0" borderId="0" xfId="1" applyFont="1" applyProtection="1">
      <alignment vertical="center"/>
      <protection hidden="1"/>
    </xf>
    <xf numFmtId="0" fontId="95" fillId="0" borderId="0" xfId="1" applyFont="1" applyAlignment="1" applyProtection="1">
      <alignment vertical="center" wrapText="1"/>
      <protection hidden="1"/>
    </xf>
    <xf numFmtId="0" fontId="113" fillId="0" borderId="0" xfId="1" applyFont="1" applyProtection="1">
      <alignment vertical="center"/>
      <protection hidden="1"/>
    </xf>
    <xf numFmtId="0" fontId="114" fillId="42" borderId="1" xfId="1" applyFont="1" applyFill="1" applyBorder="1" applyAlignment="1" applyProtection="1">
      <alignment horizontal="center" vertical="center" shrinkToFit="1"/>
      <protection hidden="1"/>
    </xf>
    <xf numFmtId="6" fontId="115" fillId="0" borderId="1" xfId="1" applyNumberFormat="1" applyFont="1" applyBorder="1" applyAlignment="1" applyProtection="1">
      <alignment horizontal="center" vertical="center"/>
      <protection hidden="1"/>
    </xf>
    <xf numFmtId="0" fontId="114" fillId="43" borderId="1" xfId="1" applyFont="1" applyFill="1" applyBorder="1" applyAlignment="1" applyProtection="1">
      <alignment horizontal="center" vertical="center" shrinkToFit="1"/>
      <protection hidden="1"/>
    </xf>
    <xf numFmtId="6" fontId="110" fillId="0" borderId="1" xfId="1" applyNumberFormat="1" applyFont="1" applyBorder="1" applyAlignment="1" applyProtection="1">
      <alignment horizontal="center" vertical="center"/>
      <protection hidden="1"/>
    </xf>
    <xf numFmtId="0" fontId="100" fillId="0" borderId="0" xfId="1" applyFont="1" applyProtection="1">
      <alignment vertical="center"/>
      <protection hidden="1"/>
    </xf>
    <xf numFmtId="0" fontId="10" fillId="0" borderId="0" xfId="0" applyFont="1" applyProtection="1">
      <alignment vertical="center"/>
      <protection hidden="1"/>
    </xf>
    <xf numFmtId="0" fontId="99" fillId="0" borderId="0" xfId="1" applyFont="1" applyProtection="1">
      <alignment vertical="center"/>
      <protection hidden="1"/>
    </xf>
    <xf numFmtId="176" fontId="19" fillId="0" borderId="0" xfId="0" applyNumberFormat="1" applyFont="1" applyProtection="1">
      <alignment vertical="center"/>
      <protection hidden="1"/>
    </xf>
    <xf numFmtId="176" fontId="87" fillId="0" borderId="0" xfId="0" applyNumberFormat="1" applyFont="1" applyProtection="1">
      <alignment vertical="center"/>
      <protection hidden="1"/>
    </xf>
    <xf numFmtId="0" fontId="16" fillId="4" borderId="1" xfId="0" applyFont="1" applyFill="1" applyBorder="1" applyAlignment="1" applyProtection="1">
      <alignment horizontal="center" vertical="center"/>
      <protection hidden="1"/>
    </xf>
    <xf numFmtId="0" fontId="19" fillId="0" borderId="0" xfId="2" applyNumberFormat="1" applyFont="1" applyFill="1" applyProtection="1">
      <alignment vertical="center"/>
      <protection hidden="1"/>
    </xf>
    <xf numFmtId="0" fontId="25" fillId="0" borderId="0" xfId="50" applyNumberFormat="1" applyFont="1" applyFill="1" applyAlignment="1" applyProtection="1">
      <alignment horizontal="center" vertical="center"/>
      <protection hidden="1"/>
    </xf>
    <xf numFmtId="0" fontId="19" fillId="0" borderId="0" xfId="50" applyNumberFormat="1" applyFont="1" applyFill="1" applyAlignment="1" applyProtection="1">
      <alignment horizontal="center" vertical="center"/>
      <protection hidden="1"/>
    </xf>
    <xf numFmtId="0" fontId="78" fillId="0" borderId="5" xfId="1" applyFont="1" applyBorder="1" applyProtection="1">
      <alignment vertical="center"/>
      <protection hidden="1"/>
    </xf>
    <xf numFmtId="0" fontId="92" fillId="0" borderId="5" xfId="1" applyFont="1" applyBorder="1" applyProtection="1">
      <alignment vertical="center"/>
      <protection hidden="1"/>
    </xf>
    <xf numFmtId="0" fontId="19" fillId="2" borderId="1" xfId="50" applyNumberFormat="1" applyFont="1" applyFill="1" applyBorder="1" applyAlignment="1" applyProtection="1">
      <alignment horizontal="center" vertical="center"/>
      <protection hidden="1"/>
    </xf>
    <xf numFmtId="0" fontId="19" fillId="30" borderId="1" xfId="50" applyNumberFormat="1" applyFont="1" applyFill="1" applyBorder="1" applyAlignment="1" applyProtection="1">
      <alignment horizontal="center" vertical="center"/>
      <protection hidden="1"/>
    </xf>
    <xf numFmtId="0" fontId="19" fillId="0" borderId="1" xfId="50" applyNumberFormat="1" applyFont="1" applyFill="1" applyBorder="1" applyAlignment="1" applyProtection="1">
      <alignment horizontal="center" vertical="center"/>
      <protection hidden="1"/>
    </xf>
    <xf numFmtId="178" fontId="19" fillId="41" borderId="1" xfId="2" applyNumberFormat="1" applyFont="1" applyFill="1" applyBorder="1" applyProtection="1">
      <alignment vertical="center"/>
      <protection hidden="1"/>
    </xf>
    <xf numFmtId="0" fontId="19" fillId="4" borderId="1" xfId="50" applyNumberFormat="1" applyFont="1" applyFill="1" applyBorder="1" applyAlignment="1" applyProtection="1">
      <alignment horizontal="center" vertical="center"/>
      <protection hidden="1"/>
    </xf>
    <xf numFmtId="0" fontId="19" fillId="0" borderId="1" xfId="2" applyNumberFormat="1" applyFont="1" applyFill="1" applyBorder="1" applyProtection="1">
      <alignment vertical="center"/>
      <protection hidden="1"/>
    </xf>
    <xf numFmtId="0" fontId="19" fillId="3" borderId="1"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wrapText="1" shrinkToFit="1"/>
      <protection hidden="1"/>
    </xf>
    <xf numFmtId="0" fontId="121" fillId="3" borderId="1" xfId="50" applyNumberFormat="1"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19" fillId="30" borderId="2" xfId="0" applyFont="1" applyFill="1" applyBorder="1" applyAlignment="1" applyProtection="1">
      <alignment horizontal="center" vertical="center" wrapText="1"/>
      <protection hidden="1"/>
    </xf>
    <xf numFmtId="38" fontId="16" fillId="44" borderId="117" xfId="50" applyFont="1" applyFill="1" applyBorder="1" applyAlignment="1" applyProtection="1">
      <alignment horizontal="center" vertical="center"/>
      <protection hidden="1"/>
    </xf>
    <xf numFmtId="0" fontId="42" fillId="3" borderId="3"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shrinkToFit="1"/>
      <protection hidden="1"/>
    </xf>
    <xf numFmtId="0" fontId="43" fillId="3" borderId="2" xfId="3" applyFont="1" applyFill="1" applyBorder="1" applyAlignment="1" applyProtection="1">
      <alignment horizontal="center" vertical="center" wrapText="1"/>
      <protection hidden="1"/>
    </xf>
    <xf numFmtId="0" fontId="42" fillId="2" borderId="1" xfId="3" applyFont="1" applyFill="1" applyBorder="1" applyAlignment="1" applyProtection="1">
      <alignment horizontal="center" vertical="center" wrapText="1"/>
      <protection hidden="1"/>
    </xf>
    <xf numFmtId="0" fontId="42" fillId="30" borderId="1" xfId="3" applyFont="1" applyFill="1" applyBorder="1" applyAlignment="1" applyProtection="1">
      <alignment horizontal="center" vertical="center" wrapText="1"/>
      <protection hidden="1"/>
    </xf>
    <xf numFmtId="0" fontId="42" fillId="30" borderId="1" xfId="0" applyFont="1" applyFill="1" applyBorder="1" applyAlignment="1" applyProtection="1">
      <alignment horizontal="center" vertical="center" wrapText="1"/>
      <protection hidden="1"/>
    </xf>
    <xf numFmtId="0" fontId="42" fillId="2" borderId="1"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97" fillId="30" borderId="1" xfId="1" applyFont="1" applyFill="1" applyBorder="1" applyAlignment="1" applyProtection="1">
      <alignment horizontal="center" vertical="center" wrapText="1"/>
      <protection hidden="1"/>
    </xf>
    <xf numFmtId="0" fontId="97" fillId="0" borderId="0" xfId="1" applyFont="1" applyAlignment="1" applyProtection="1">
      <alignment horizontal="center" vertical="center" wrapText="1"/>
      <protection hidden="1"/>
    </xf>
    <xf numFmtId="178" fontId="19" fillId="0" borderId="1" xfId="2" applyNumberFormat="1" applyFont="1" applyFill="1" applyBorder="1" applyAlignment="1" applyProtection="1">
      <alignment horizontal="center" vertical="center"/>
      <protection hidden="1"/>
    </xf>
    <xf numFmtId="179" fontId="19" fillId="0" borderId="1" xfId="2" applyNumberFormat="1" applyFont="1" applyFill="1" applyBorder="1" applyProtection="1">
      <alignment vertical="center"/>
      <protection hidden="1"/>
    </xf>
    <xf numFmtId="179" fontId="19" fillId="2" borderId="1" xfId="2" applyNumberFormat="1" applyFont="1" applyFill="1" applyBorder="1" applyAlignment="1" applyProtection="1">
      <alignment vertical="center"/>
      <protection hidden="1"/>
    </xf>
    <xf numFmtId="179" fontId="92" fillId="30" borderId="2" xfId="1" applyNumberFormat="1" applyFont="1" applyFill="1" applyBorder="1" applyAlignment="1" applyProtection="1">
      <alignment horizontal="center" vertical="center"/>
      <protection hidden="1"/>
    </xf>
    <xf numFmtId="179" fontId="16" fillId="44" borderId="118" xfId="2" applyNumberFormat="1" applyFont="1" applyFill="1" applyBorder="1" applyProtection="1">
      <alignment vertical="center"/>
      <protection hidden="1"/>
    </xf>
    <xf numFmtId="181" fontId="92" fillId="0" borderId="3" xfId="1" applyNumberFormat="1" applyFont="1" applyBorder="1" applyAlignment="1" applyProtection="1">
      <alignment horizontal="center" vertical="center"/>
      <protection hidden="1"/>
    </xf>
    <xf numFmtId="0" fontId="92" fillId="0" borderId="1" xfId="1" applyFont="1" applyBorder="1" applyAlignment="1" applyProtection="1">
      <alignment horizontal="right" vertical="center"/>
      <protection hidden="1"/>
    </xf>
    <xf numFmtId="0" fontId="92" fillId="0" borderId="1" xfId="1" applyFont="1" applyBorder="1" applyAlignment="1" applyProtection="1">
      <alignment vertical="center" shrinkToFit="1"/>
      <protection hidden="1"/>
    </xf>
    <xf numFmtId="0" fontId="92" fillId="0" borderId="2" xfId="1" applyFont="1" applyBorder="1" applyProtection="1">
      <alignment vertical="center"/>
      <protection hidden="1"/>
    </xf>
    <xf numFmtId="178" fontId="19" fillId="2" borderId="1" xfId="2" applyNumberFormat="1" applyFont="1" applyFill="1" applyBorder="1" applyAlignment="1" applyProtection="1">
      <alignment horizontal="center" vertical="center"/>
      <protection hidden="1"/>
    </xf>
    <xf numFmtId="0" fontId="92" fillId="30" borderId="1" xfId="1" applyFont="1" applyFill="1" applyBorder="1" applyAlignment="1" applyProtection="1">
      <alignment horizontal="center" vertical="center"/>
      <protection hidden="1"/>
    </xf>
    <xf numFmtId="178" fontId="19" fillId="41" borderId="1" xfId="2" applyNumberFormat="1" applyFont="1" applyFill="1" applyBorder="1" applyAlignment="1" applyProtection="1">
      <alignment horizontal="center" vertical="center"/>
      <protection hidden="1"/>
    </xf>
    <xf numFmtId="178" fontId="19" fillId="30" borderId="1" xfId="2" applyNumberFormat="1" applyFont="1" applyFill="1" applyBorder="1" applyAlignment="1" applyProtection="1">
      <alignment horizontal="center" vertical="center"/>
      <protection hidden="1"/>
    </xf>
    <xf numFmtId="0" fontId="92" fillId="0" borderId="1" xfId="57" applyFont="1" applyBorder="1" applyAlignment="1" applyProtection="1">
      <alignment horizontal="center" vertical="center"/>
      <protection locked="0" hidden="1"/>
    </xf>
    <xf numFmtId="0" fontId="92" fillId="0" borderId="14" xfId="57" applyFont="1" applyBorder="1" applyAlignment="1" applyProtection="1">
      <alignment horizontal="center" vertical="center"/>
      <protection locked="0" hidden="1"/>
    </xf>
    <xf numFmtId="0" fontId="41" fillId="29" borderId="1" xfId="0" applyFont="1" applyFill="1" applyBorder="1" applyAlignment="1" applyProtection="1">
      <alignment horizontal="center" vertical="center" shrinkToFit="1"/>
      <protection hidden="1"/>
    </xf>
    <xf numFmtId="0" fontId="15" fillId="29"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shrinkToFit="1"/>
      <protection hidden="1"/>
    </xf>
    <xf numFmtId="0" fontId="19" fillId="0" borderId="1" xfId="0" applyFont="1" applyBorder="1" applyAlignment="1" applyProtection="1">
      <alignment vertical="center" wrapText="1" shrinkToFi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wrapText="1"/>
      <protection hidden="1"/>
    </xf>
    <xf numFmtId="0" fontId="82" fillId="0" borderId="0" xfId="1" applyFont="1" applyProtection="1">
      <alignment vertical="center"/>
      <protection hidden="1"/>
    </xf>
    <xf numFmtId="0" fontId="19" fillId="31" borderId="2" xfId="51" applyFont="1" applyFill="1" applyBorder="1" applyAlignment="1" applyProtection="1">
      <alignment vertical="top" wrapText="1"/>
      <protection hidden="1"/>
    </xf>
    <xf numFmtId="0" fontId="19" fillId="32" borderId="91" xfId="51" applyFont="1" applyFill="1" applyBorder="1" applyAlignment="1" applyProtection="1">
      <alignment vertical="top" wrapText="1"/>
      <protection hidden="1"/>
    </xf>
    <xf numFmtId="0" fontId="19" fillId="31" borderId="3" xfId="51" applyFont="1" applyFill="1" applyBorder="1" applyAlignment="1" applyProtection="1">
      <alignment vertical="top" wrapText="1"/>
      <protection hidden="1"/>
    </xf>
    <xf numFmtId="0" fontId="19" fillId="33" borderId="1" xfId="51" applyFont="1" applyFill="1" applyBorder="1" applyAlignment="1" applyProtection="1">
      <alignment vertical="top" wrapText="1"/>
      <protection hidden="1"/>
    </xf>
    <xf numFmtId="0" fontId="19" fillId="32" borderId="1" xfId="51" applyFont="1" applyFill="1" applyBorder="1" applyAlignment="1" applyProtection="1">
      <alignment vertical="top" wrapText="1"/>
      <protection hidden="1"/>
    </xf>
    <xf numFmtId="0" fontId="19" fillId="31" borderId="1" xfId="51" applyFont="1" applyFill="1" applyBorder="1" applyAlignment="1" applyProtection="1">
      <alignment vertical="top" wrapText="1"/>
      <protection hidden="1"/>
    </xf>
    <xf numFmtId="0" fontId="19" fillId="34" borderId="1" xfId="0" applyFont="1" applyFill="1" applyBorder="1" applyAlignment="1" applyProtection="1">
      <alignment horizontal="left" vertical="top" wrapText="1"/>
      <protection hidden="1"/>
    </xf>
    <xf numFmtId="0" fontId="19" fillId="0" borderId="2" xfId="0" applyFont="1" applyBorder="1" applyProtection="1">
      <alignment vertical="center"/>
      <protection hidden="1"/>
    </xf>
    <xf numFmtId="0" fontId="19" fillId="0" borderId="92" xfId="49" quotePrefix="1" applyFont="1" applyBorder="1" applyAlignment="1" applyProtection="1">
      <protection locked="0" hidden="1"/>
    </xf>
    <xf numFmtId="0" fontId="92" fillId="0" borderId="3" xfId="49" applyFont="1" applyBorder="1" applyAlignment="1" applyProtection="1">
      <alignment horizontal="left" vertical="center"/>
      <protection hidden="1"/>
    </xf>
    <xf numFmtId="0" fontId="92" fillId="0" borderId="1" xfId="49" applyFont="1" applyBorder="1" applyAlignment="1" applyProtection="1">
      <alignment horizontal="left" vertical="center"/>
      <protection hidden="1"/>
    </xf>
    <xf numFmtId="14" fontId="19" fillId="0" borderId="1" xfId="49" applyNumberFormat="1" applyFont="1" applyBorder="1" applyAlignment="1" applyProtection="1">
      <protection hidden="1"/>
    </xf>
    <xf numFmtId="0" fontId="92" fillId="0" borderId="34" xfId="49" applyFont="1" applyBorder="1" applyAlignment="1" applyProtection="1">
      <alignment horizontal="left" vertical="center"/>
      <protection hidden="1"/>
    </xf>
    <xf numFmtId="0" fontId="19" fillId="0" borderId="1" xfId="0" applyFont="1" applyBorder="1" applyProtection="1">
      <alignment vertical="center"/>
      <protection hidden="1"/>
    </xf>
    <xf numFmtId="0" fontId="92" fillId="0" borderId="1" xfId="49" applyFont="1" applyBorder="1" applyProtection="1">
      <alignment vertical="center"/>
      <protection hidden="1"/>
    </xf>
    <xf numFmtId="0" fontId="19" fillId="0" borderId="1" xfId="49" applyFont="1" applyBorder="1" applyProtection="1">
      <alignment vertical="center"/>
      <protection hidden="1"/>
    </xf>
    <xf numFmtId="0" fontId="19" fillId="0" borderId="1" xfId="49" applyFont="1" applyBorder="1" applyAlignment="1" applyProtection="1">
      <protection hidden="1"/>
    </xf>
    <xf numFmtId="0" fontId="92" fillId="0" borderId="34" xfId="49" applyFont="1" applyBorder="1" applyProtection="1">
      <alignment vertical="center"/>
      <protection hidden="1"/>
    </xf>
    <xf numFmtId="0" fontId="92" fillId="0" borderId="1" xfId="49" applyFont="1" applyBorder="1" applyAlignment="1" applyProtection="1">
      <alignment horizontal="left" vertical="top"/>
      <protection hidden="1"/>
    </xf>
    <xf numFmtId="0" fontId="92" fillId="0" borderId="2" xfId="49" applyFont="1" applyBorder="1" applyAlignment="1" applyProtection="1">
      <alignment horizontal="left" vertical="top"/>
      <protection hidden="1"/>
    </xf>
    <xf numFmtId="0" fontId="92" fillId="0" borderId="1" xfId="49" applyFont="1" applyBorder="1" applyAlignment="1" applyProtection="1">
      <protection hidden="1"/>
    </xf>
    <xf numFmtId="0" fontId="96" fillId="28" borderId="54" xfId="1" applyFont="1" applyFill="1" applyBorder="1" applyAlignment="1" applyProtection="1">
      <alignment horizontal="center" vertical="center" wrapText="1"/>
      <protection hidden="1"/>
    </xf>
    <xf numFmtId="0" fontId="96" fillId="28" borderId="56" xfId="1" applyFont="1" applyFill="1" applyBorder="1" applyAlignment="1" applyProtection="1">
      <alignment horizontal="center" vertical="center"/>
      <protection hidden="1"/>
    </xf>
    <xf numFmtId="0" fontId="109" fillId="0" borderId="0" xfId="1" applyFont="1">
      <alignment vertical="center"/>
    </xf>
    <xf numFmtId="0" fontId="95" fillId="0" borderId="0" xfId="1" applyFont="1">
      <alignment vertical="center"/>
    </xf>
    <xf numFmtId="0" fontId="95" fillId="0" borderId="0" xfId="1" applyFont="1" applyAlignment="1">
      <alignment vertical="center" wrapText="1"/>
    </xf>
    <xf numFmtId="0" fontId="47" fillId="0" borderId="0" xfId="1" applyFont="1">
      <alignment vertical="center"/>
    </xf>
    <xf numFmtId="0" fontId="113" fillId="0" borderId="0" xfId="1" applyFont="1">
      <alignment vertical="center"/>
    </xf>
    <xf numFmtId="0" fontId="114" fillId="42" borderId="1" xfId="1" applyFont="1" applyFill="1" applyBorder="1" applyAlignment="1">
      <alignment horizontal="center" vertical="center" shrinkToFit="1"/>
    </xf>
    <xf numFmtId="6" fontId="115" fillId="0" borderId="1" xfId="1" applyNumberFormat="1" applyFont="1" applyBorder="1" applyAlignment="1">
      <alignment horizontal="center" vertical="center"/>
    </xf>
    <xf numFmtId="0" fontId="114" fillId="43" borderId="1" xfId="1" applyFont="1" applyFill="1" applyBorder="1" applyAlignment="1">
      <alignment horizontal="center" vertical="center" shrinkToFit="1"/>
    </xf>
    <xf numFmtId="6" fontId="110" fillId="0" borderId="1" xfId="1" applyNumberFormat="1" applyFont="1" applyBorder="1" applyAlignment="1">
      <alignment horizontal="center" vertical="center"/>
    </xf>
    <xf numFmtId="183" fontId="109" fillId="37" borderId="1" xfId="1" applyNumberFormat="1" applyFont="1" applyFill="1" applyBorder="1" applyProtection="1">
      <alignment vertical="center"/>
      <protection hidden="1"/>
    </xf>
    <xf numFmtId="0" fontId="124" fillId="0" borderId="0" xfId="89" applyFont="1" applyAlignment="1">
      <alignment vertical="center"/>
    </xf>
    <xf numFmtId="0" fontId="125" fillId="2" borderId="0" xfId="111" applyFont="1" applyFill="1">
      <alignment vertical="center"/>
    </xf>
    <xf numFmtId="0" fontId="119" fillId="2" borderId="0" xfId="111" applyFont="1" applyFill="1">
      <alignment vertical="center"/>
    </xf>
    <xf numFmtId="0" fontId="127" fillId="27" borderId="123" xfId="49" applyFont="1" applyFill="1" applyBorder="1" applyAlignment="1" applyProtection="1">
      <alignment horizontal="center" vertical="center"/>
      <protection hidden="1"/>
    </xf>
    <xf numFmtId="0" fontId="105" fillId="0" borderId="0" xfId="111" applyFont="1" applyAlignment="1">
      <alignment horizontal="left" vertical="center" shrinkToFit="1"/>
    </xf>
    <xf numFmtId="0" fontId="24" fillId="36" borderId="12" xfId="57" applyFont="1" applyFill="1" applyBorder="1" applyAlignment="1">
      <alignment horizontal="center" vertical="center" shrinkToFit="1"/>
    </xf>
    <xf numFmtId="0" fontId="24" fillId="36" borderId="3" xfId="57" applyFont="1" applyFill="1" applyBorder="1" applyAlignment="1">
      <alignment horizontal="center" vertical="center" shrinkToFit="1"/>
    </xf>
    <xf numFmtId="0" fontId="101" fillId="0" borderId="2" xfId="89" applyFont="1" applyBorder="1" applyAlignment="1" applyProtection="1">
      <alignment horizontal="left" vertical="center"/>
      <protection locked="0"/>
    </xf>
    <xf numFmtId="0" fontId="22" fillId="0" borderId="77" xfId="1" applyFont="1" applyBorder="1" applyAlignment="1" applyProtection="1">
      <alignment horizontal="left" vertical="center"/>
      <protection locked="0"/>
    </xf>
    <xf numFmtId="0" fontId="22" fillId="0" borderId="20" xfId="1" applyFont="1" applyBorder="1" applyAlignment="1" applyProtection="1">
      <alignment horizontal="left" vertical="center"/>
      <protection locked="0"/>
    </xf>
    <xf numFmtId="0" fontId="24" fillId="36" borderId="74" xfId="57" applyFont="1" applyFill="1" applyBorder="1" applyAlignment="1">
      <alignment horizontal="center" vertical="center"/>
    </xf>
    <xf numFmtId="0" fontId="24" fillId="36" borderId="75" xfId="57" applyFont="1" applyFill="1" applyBorder="1" applyAlignment="1">
      <alignment horizontal="center" vertical="center"/>
    </xf>
    <xf numFmtId="0" fontId="24" fillId="0" borderId="0" xfId="111" applyFont="1" applyAlignment="1">
      <alignment horizontal="left" vertical="center"/>
    </xf>
    <xf numFmtId="0" fontId="22" fillId="0" borderId="76" xfId="1" applyFont="1" applyBorder="1" applyAlignment="1" applyProtection="1">
      <alignment horizontal="center" vertical="center"/>
      <protection locked="0"/>
    </xf>
    <xf numFmtId="0" fontId="22" fillId="0" borderId="78" xfId="1" applyFont="1" applyBorder="1" applyAlignment="1" applyProtection="1">
      <alignment horizontal="center" vertical="center"/>
      <protection locked="0"/>
    </xf>
    <xf numFmtId="0" fontId="22" fillId="0" borderId="79" xfId="1" applyFont="1" applyBorder="1" applyAlignment="1" applyProtection="1">
      <alignment horizontal="center" vertical="center"/>
      <protection locked="0"/>
    </xf>
    <xf numFmtId="0" fontId="24" fillId="36" borderId="13" xfId="57" applyFont="1" applyFill="1" applyBorder="1" applyAlignment="1">
      <alignment horizontal="center" vertical="center" wrapText="1" shrinkToFit="1"/>
    </xf>
    <xf numFmtId="0" fontId="24" fillId="36" borderId="14" xfId="57" applyFont="1" applyFill="1" applyBorder="1" applyAlignment="1">
      <alignment horizontal="center" vertical="center" shrinkToFit="1"/>
    </xf>
    <xf numFmtId="0" fontId="22" fillId="0" borderId="84" xfId="1" applyFont="1" applyBorder="1" applyAlignment="1" applyProtection="1">
      <alignment horizontal="left" vertical="center" wrapText="1"/>
      <protection locked="0"/>
    </xf>
    <xf numFmtId="0" fontId="22" fillId="0" borderId="84" xfId="1" applyFont="1" applyBorder="1" applyAlignment="1" applyProtection="1">
      <alignment horizontal="left" vertical="center"/>
      <protection locked="0"/>
    </xf>
    <xf numFmtId="0" fontId="22" fillId="0" borderId="86" xfId="1" applyFont="1" applyBorder="1" applyAlignment="1" applyProtection="1">
      <alignment horizontal="left" vertical="center"/>
      <protection locked="0"/>
    </xf>
    <xf numFmtId="0" fontId="102" fillId="0" borderId="83" xfId="1" applyFont="1" applyBorder="1" applyAlignment="1" applyProtection="1">
      <alignment horizontal="center" vertical="center" wrapText="1"/>
      <protection locked="0"/>
    </xf>
    <xf numFmtId="0" fontId="102" fillId="0" borderId="84" xfId="1" applyFont="1" applyBorder="1" applyAlignment="1" applyProtection="1">
      <alignment horizontal="center" vertical="center" wrapText="1"/>
      <protection locked="0"/>
    </xf>
    <xf numFmtId="0" fontId="102" fillId="0" borderId="85" xfId="1" applyFont="1" applyBorder="1" applyAlignment="1" applyProtection="1">
      <alignment horizontal="center" vertical="center" wrapText="1"/>
      <protection locked="0"/>
    </xf>
    <xf numFmtId="0" fontId="22" fillId="0" borderId="81" xfId="1" applyFont="1" applyBorder="1" applyAlignment="1" applyProtection="1">
      <alignment horizontal="left" vertical="center"/>
      <protection locked="0"/>
    </xf>
    <xf numFmtId="0" fontId="22" fillId="0" borderId="78" xfId="1" applyFont="1" applyBorder="1" applyAlignment="1" applyProtection="1">
      <alignment horizontal="left" vertical="center"/>
      <protection locked="0"/>
    </xf>
    <xf numFmtId="0" fontId="22" fillId="0" borderId="82" xfId="1" applyFont="1" applyBorder="1" applyAlignment="1" applyProtection="1">
      <alignment horizontal="left" vertical="center"/>
      <protection locked="0"/>
    </xf>
    <xf numFmtId="0" fontId="17" fillId="0" borderId="12" xfId="57" applyFont="1" applyBorder="1" applyAlignment="1">
      <alignment horizontal="left" vertical="center" shrinkToFit="1"/>
    </xf>
    <xf numFmtId="0" fontId="17" fillId="0" borderId="38" xfId="57" applyFont="1" applyBorder="1" applyAlignment="1">
      <alignment horizontal="left" vertical="center" shrinkToFit="1"/>
    </xf>
    <xf numFmtId="0" fontId="17" fillId="0" borderId="3" xfId="57" applyFont="1" applyBorder="1" applyAlignment="1">
      <alignment horizontal="left" vertical="center" shrinkToFit="1"/>
    </xf>
    <xf numFmtId="0" fontId="17" fillId="0" borderId="12" xfId="57" applyFont="1" applyBorder="1" applyAlignment="1">
      <alignment horizontal="left" vertical="center"/>
    </xf>
    <xf numFmtId="0" fontId="17" fillId="0" borderId="38" xfId="57" applyFont="1" applyBorder="1" applyAlignment="1">
      <alignment horizontal="left" vertical="center"/>
    </xf>
    <xf numFmtId="0" fontId="17" fillId="0" borderId="3" xfId="57" applyFont="1" applyBorder="1" applyAlignment="1">
      <alignment horizontal="left" vertical="center"/>
    </xf>
    <xf numFmtId="0" fontId="22" fillId="0" borderId="22" xfId="1" applyFont="1" applyBorder="1" applyAlignment="1" applyProtection="1">
      <alignment horizontal="center" vertical="center"/>
      <protection locked="0"/>
    </xf>
    <xf numFmtId="0" fontId="22" fillId="0" borderId="23" xfId="1" applyFont="1" applyBorder="1" applyAlignment="1" applyProtection="1">
      <alignment horizontal="center" vertical="center"/>
      <protection locked="0"/>
    </xf>
    <xf numFmtId="0" fontId="22" fillId="0" borderId="2" xfId="1" applyFont="1" applyBorder="1" applyAlignment="1" applyProtection="1">
      <alignment horizontal="left" vertical="center"/>
      <protection locked="0"/>
    </xf>
    <xf numFmtId="0" fontId="22" fillId="0" borderId="3" xfId="1" applyFont="1" applyBorder="1" applyAlignment="1" applyProtection="1">
      <alignment horizontal="left" vertical="center"/>
      <protection locked="0"/>
    </xf>
    <xf numFmtId="0" fontId="22" fillId="0" borderId="13" xfId="57" applyFont="1" applyBorder="1" applyAlignment="1">
      <alignment horizontal="left" vertical="center"/>
    </xf>
    <xf numFmtId="0" fontId="22" fillId="0" borderId="14" xfId="57" applyFont="1" applyBorder="1" applyAlignment="1">
      <alignment horizontal="left" vertical="center"/>
    </xf>
    <xf numFmtId="0" fontId="22" fillId="0" borderId="0" xfId="57" applyFont="1" applyAlignment="1">
      <alignment horizontal="center" vertical="center"/>
    </xf>
    <xf numFmtId="0" fontId="24" fillId="0" borderId="0" xfId="57" applyFont="1" applyAlignment="1">
      <alignment horizontal="left" vertical="center"/>
    </xf>
    <xf numFmtId="0" fontId="24" fillId="36" borderId="7" xfId="57" applyFont="1" applyFill="1" applyBorder="1" applyAlignment="1">
      <alignment horizontal="center" vertical="center"/>
    </xf>
    <xf numFmtId="0" fontId="24" fillId="36" borderId="8" xfId="57" applyFont="1" applyFill="1" applyBorder="1" applyAlignment="1">
      <alignment horizontal="center" vertical="center"/>
    </xf>
    <xf numFmtId="0" fontId="24" fillId="36" borderId="10" xfId="57" applyFont="1" applyFill="1" applyBorder="1" applyAlignment="1">
      <alignment horizontal="center" vertical="center"/>
    </xf>
    <xf numFmtId="0" fontId="24" fillId="36" borderId="1" xfId="57" applyFont="1" applyFill="1" applyBorder="1" applyAlignment="1">
      <alignment horizontal="center" vertical="center"/>
    </xf>
    <xf numFmtId="0" fontId="22" fillId="0" borderId="4" xfId="1" applyFont="1" applyBorder="1" applyProtection="1">
      <alignment vertical="center"/>
      <protection locked="0"/>
    </xf>
    <xf numFmtId="0" fontId="22" fillId="0" borderId="5" xfId="1" applyFont="1" applyBorder="1" applyProtection="1">
      <alignment vertical="center"/>
      <protection locked="0"/>
    </xf>
    <xf numFmtId="0" fontId="22" fillId="0" borderId="19" xfId="1" applyFont="1" applyBorder="1" applyProtection="1">
      <alignment vertical="center"/>
      <protection locked="0"/>
    </xf>
    <xf numFmtId="0" fontId="24" fillId="36" borderId="10" xfId="57" applyFont="1" applyFill="1" applyBorder="1" applyAlignment="1">
      <alignment horizontal="center" vertical="center" wrapText="1"/>
    </xf>
    <xf numFmtId="0" fontId="22" fillId="0" borderId="4"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19" xfId="1" applyFont="1" applyBorder="1" applyAlignment="1" applyProtection="1">
      <alignment horizontal="left" vertical="center"/>
      <protection locked="0"/>
    </xf>
    <xf numFmtId="0" fontId="24" fillId="30" borderId="16" xfId="57" applyFont="1" applyFill="1" applyBorder="1" applyAlignment="1">
      <alignment horizontal="left" vertical="center"/>
    </xf>
    <xf numFmtId="0" fontId="24" fillId="30" borderId="17" xfId="57" applyFont="1" applyFill="1" applyBorder="1" applyAlignment="1">
      <alignment horizontal="left" vertical="center"/>
    </xf>
    <xf numFmtId="0" fontId="24" fillId="30" borderId="18" xfId="57" applyFont="1" applyFill="1" applyBorder="1" applyAlignment="1">
      <alignment horizontal="left" vertical="center"/>
    </xf>
    <xf numFmtId="0" fontId="17" fillId="0" borderId="10" xfId="111" applyFont="1" applyBorder="1" applyAlignment="1">
      <alignment horizontal="left" vertical="center"/>
    </xf>
    <xf numFmtId="0" fontId="17" fillId="0" borderId="1" xfId="111" applyFont="1" applyBorder="1" applyAlignment="1">
      <alignment horizontal="left" vertical="center"/>
    </xf>
    <xf numFmtId="0" fontId="22" fillId="0" borderId="1" xfId="57" applyFont="1" applyBorder="1" applyAlignment="1">
      <alignment horizontal="center" vertical="center"/>
    </xf>
    <xf numFmtId="0" fontId="22" fillId="0" borderId="11" xfId="57" applyFont="1" applyBorder="1" applyAlignment="1">
      <alignment horizontal="center" vertical="center"/>
    </xf>
    <xf numFmtId="0" fontId="17" fillId="0" borderId="13" xfId="111" applyFont="1" applyBorder="1" applyAlignment="1">
      <alignment horizontal="left" vertical="center"/>
    </xf>
    <xf numFmtId="0" fontId="17" fillId="0" borderId="14" xfId="111" applyFont="1" applyBorder="1" applyAlignment="1">
      <alignment horizontal="left" vertical="center"/>
    </xf>
    <xf numFmtId="0" fontId="22" fillId="0" borderId="14" xfId="57" applyFont="1" applyBorder="1" applyAlignment="1">
      <alignment horizontal="center" vertical="center"/>
    </xf>
    <xf numFmtId="0" fontId="22" fillId="0" borderId="15" xfId="57" applyFont="1" applyBorder="1" applyAlignment="1">
      <alignment horizontal="center" vertical="center"/>
    </xf>
    <xf numFmtId="0" fontId="24" fillId="30" borderId="16" xfId="57" applyFont="1" applyFill="1" applyBorder="1" applyAlignment="1">
      <alignment horizontal="left" vertical="center" wrapText="1"/>
    </xf>
    <xf numFmtId="0" fontId="24" fillId="30" borderId="17" xfId="57" applyFont="1" applyFill="1" applyBorder="1" applyAlignment="1">
      <alignment horizontal="left" vertical="center" wrapText="1"/>
    </xf>
    <xf numFmtId="0" fontId="24" fillId="30" borderId="18" xfId="57" applyFont="1" applyFill="1" applyBorder="1" applyAlignment="1">
      <alignment horizontal="left" vertical="center" wrapText="1"/>
    </xf>
    <xf numFmtId="0" fontId="22" fillId="0" borderId="10" xfId="57" applyFont="1" applyBorder="1" applyAlignment="1">
      <alignment horizontal="left" vertical="center"/>
    </xf>
    <xf numFmtId="0" fontId="22" fillId="0" borderId="1" xfId="57" applyFont="1" applyBorder="1" applyAlignment="1">
      <alignment horizontal="left" vertical="center"/>
    </xf>
    <xf numFmtId="0" fontId="20" fillId="0" borderId="0" xfId="57" applyFont="1" applyAlignment="1">
      <alignment horizontal="center" vertical="center"/>
    </xf>
    <xf numFmtId="0" fontId="24" fillId="4" borderId="7" xfId="57" applyFont="1" applyFill="1" applyBorder="1" applyAlignment="1">
      <alignment horizontal="left" vertical="center"/>
    </xf>
    <xf numFmtId="0" fontId="24" fillId="4" borderId="8" xfId="57" applyFont="1" applyFill="1" applyBorder="1" applyAlignment="1">
      <alignment horizontal="left" vertical="center"/>
    </xf>
    <xf numFmtId="0" fontId="24" fillId="4" borderId="8" xfId="57" applyFont="1" applyFill="1" applyBorder="1" applyAlignment="1">
      <alignment horizontal="center" vertical="center"/>
    </xf>
    <xf numFmtId="0" fontId="24" fillId="4" borderId="9" xfId="57" applyFont="1" applyFill="1" applyBorder="1" applyAlignment="1">
      <alignment horizontal="center" vertical="center"/>
    </xf>
    <xf numFmtId="182" fontId="24" fillId="0" borderId="21" xfId="111" applyNumberFormat="1" applyFont="1" applyBorder="1" applyAlignment="1" applyProtection="1">
      <alignment horizontal="center" vertical="center"/>
      <protection locked="0"/>
    </xf>
    <xf numFmtId="0" fontId="120" fillId="0" borderId="1" xfId="111" applyFont="1" applyBorder="1" applyAlignment="1">
      <alignment horizontal="left" vertical="center"/>
    </xf>
    <xf numFmtId="0" fontId="103" fillId="0" borderId="0" xfId="0" applyFont="1" applyAlignment="1">
      <alignment horizontal="left" vertical="center" wrapText="1"/>
    </xf>
    <xf numFmtId="0" fontId="107" fillId="0" borderId="0" xfId="0" applyFont="1" applyAlignment="1">
      <alignment horizontal="left" vertical="center" wrapText="1"/>
    </xf>
    <xf numFmtId="0" fontId="24" fillId="0" borderId="88" xfId="57" applyFont="1" applyBorder="1" applyAlignment="1">
      <alignment horizontal="center" vertical="center" shrinkToFit="1"/>
    </xf>
    <xf numFmtId="0" fontId="24" fillId="0" borderId="87" xfId="57" applyFont="1" applyBorder="1" applyAlignment="1">
      <alignment horizontal="center" vertical="center" shrinkToFit="1"/>
    </xf>
    <xf numFmtId="0" fontId="24" fillId="0" borderId="90" xfId="57" applyFont="1" applyBorder="1" applyAlignment="1">
      <alignment horizontal="center" vertical="center" shrinkToFit="1"/>
    </xf>
    <xf numFmtId="0" fontId="24" fillId="0" borderId="70" xfId="57" applyFont="1" applyBorder="1" applyAlignment="1">
      <alignment horizontal="center" vertical="center" shrinkToFit="1"/>
    </xf>
    <xf numFmtId="0" fontId="24" fillId="0" borderId="21" xfId="57" applyFont="1" applyBorder="1" applyAlignment="1">
      <alignment horizontal="center" vertical="center" shrinkToFit="1"/>
    </xf>
    <xf numFmtId="0" fontId="24" fillId="0" borderId="71" xfId="57" applyFont="1" applyBorder="1" applyAlignment="1">
      <alignment horizontal="center" vertical="center" shrinkToFit="1"/>
    </xf>
    <xf numFmtId="0" fontId="24" fillId="0" borderId="88" xfId="57" applyFont="1" applyBorder="1" applyAlignment="1">
      <alignment horizontal="center" vertical="center" wrapText="1"/>
    </xf>
    <xf numFmtId="0" fontId="24" fillId="0" borderId="87" xfId="57" applyFont="1" applyBorder="1" applyAlignment="1">
      <alignment horizontal="center" vertical="center"/>
    </xf>
    <xf numFmtId="0" fontId="24" fillId="0" borderId="90" xfId="57" applyFont="1" applyBorder="1" applyAlignment="1">
      <alignment horizontal="center" vertical="center"/>
    </xf>
    <xf numFmtId="0" fontId="24" fillId="0" borderId="72" xfId="57" applyFont="1" applyBorder="1" applyAlignment="1">
      <alignment horizontal="center" vertical="center"/>
    </xf>
    <xf numFmtId="0" fontId="24" fillId="0" borderId="0" xfId="57" applyFont="1" applyAlignment="1">
      <alignment horizontal="center" vertical="center"/>
    </xf>
    <xf numFmtId="0" fontId="24" fillId="0" borderId="73" xfId="57" applyFont="1" applyBorder="1" applyAlignment="1">
      <alignment horizontal="center" vertical="center"/>
    </xf>
    <xf numFmtId="0" fontId="24" fillId="0" borderId="70" xfId="57" applyFont="1" applyBorder="1" applyAlignment="1">
      <alignment horizontal="center" vertical="center"/>
    </xf>
    <xf numFmtId="0" fontId="24" fillId="0" borderId="21" xfId="57" applyFont="1" applyBorder="1" applyAlignment="1">
      <alignment horizontal="center" vertical="center"/>
    </xf>
    <xf numFmtId="0" fontId="24" fillId="0" borderId="71" xfId="57" applyFont="1" applyBorder="1" applyAlignment="1">
      <alignment horizontal="center" vertical="center"/>
    </xf>
    <xf numFmtId="0" fontId="16" fillId="4" borderId="0" xfId="0" applyFont="1" applyFill="1" applyAlignment="1">
      <alignment horizontal="center" vertical="center"/>
    </xf>
    <xf numFmtId="0" fontId="16" fillId="4" borderId="122" xfId="0" applyFont="1" applyFill="1" applyBorder="1" applyAlignment="1">
      <alignment horizontal="center" vertical="center"/>
    </xf>
    <xf numFmtId="0" fontId="96" fillId="28" borderId="35" xfId="1" applyFont="1" applyFill="1" applyBorder="1" applyAlignment="1" applyProtection="1">
      <alignment horizontal="left" vertical="center"/>
      <protection hidden="1"/>
    </xf>
    <xf numFmtId="0" fontId="96" fillId="28" borderId="54" xfId="1" applyFont="1" applyFill="1" applyBorder="1" applyAlignment="1" applyProtection="1">
      <alignment horizontal="left" vertical="center"/>
      <protection hidden="1"/>
    </xf>
    <xf numFmtId="0" fontId="95" fillId="40" borderId="16" xfId="111" applyFont="1" applyFill="1" applyBorder="1" applyAlignment="1" applyProtection="1">
      <alignment horizontal="left" vertical="center" wrapText="1"/>
      <protection hidden="1"/>
    </xf>
    <xf numFmtId="0" fontId="95" fillId="40" borderId="17" xfId="111" applyFont="1" applyFill="1" applyBorder="1" applyAlignment="1" applyProtection="1">
      <alignment horizontal="left" vertical="center" wrapText="1"/>
      <protection hidden="1"/>
    </xf>
    <xf numFmtId="0" fontId="95" fillId="40" borderId="16" xfId="111" applyFont="1" applyFill="1" applyBorder="1" applyAlignment="1" applyProtection="1">
      <alignment horizontal="left" vertical="center"/>
      <protection hidden="1"/>
    </xf>
    <xf numFmtId="0" fontId="95" fillId="40" borderId="17" xfId="111" applyFont="1" applyFill="1" applyBorder="1" applyAlignment="1" applyProtection="1">
      <alignment horizontal="left" vertical="center"/>
      <protection hidden="1"/>
    </xf>
    <xf numFmtId="0" fontId="92" fillId="0" borderId="10" xfId="1" applyFont="1" applyBorder="1" applyAlignment="1" applyProtection="1">
      <alignment horizontal="left" vertical="center"/>
      <protection hidden="1"/>
    </xf>
    <xf numFmtId="0" fontId="92" fillId="0" borderId="1" xfId="1" applyFont="1" applyBorder="1" applyAlignment="1" applyProtection="1">
      <alignment horizontal="left" vertical="center"/>
      <protection hidden="1"/>
    </xf>
    <xf numFmtId="0" fontId="92" fillId="0" borderId="1" xfId="1" applyFont="1" applyBorder="1" applyAlignment="1" applyProtection="1">
      <alignment horizontal="center" vertical="center"/>
      <protection hidden="1"/>
    </xf>
    <xf numFmtId="0" fontId="92" fillId="0" borderId="11" xfId="1" applyFont="1" applyBorder="1" applyAlignment="1" applyProtection="1">
      <alignment horizontal="center" vertical="center"/>
      <protection hidden="1"/>
    </xf>
    <xf numFmtId="0" fontId="97" fillId="0" borderId="13" xfId="111" applyFont="1" applyBorder="1" applyAlignment="1" applyProtection="1">
      <alignment horizontal="left" vertical="center"/>
      <protection hidden="1"/>
    </xf>
    <xf numFmtId="0" fontId="97" fillId="0" borderId="14" xfId="111" applyFont="1" applyBorder="1" applyAlignment="1" applyProtection="1">
      <alignment horizontal="left" vertical="center"/>
      <protection hidden="1"/>
    </xf>
    <xf numFmtId="0" fontId="97" fillId="0" borderId="10" xfId="1" applyFont="1" applyBorder="1" applyAlignment="1" applyProtection="1">
      <alignment horizontal="left" vertical="center"/>
      <protection hidden="1"/>
    </xf>
    <xf numFmtId="0" fontId="97" fillId="0" borderId="1" xfId="1" applyFont="1" applyBorder="1" applyAlignment="1" applyProtection="1">
      <alignment horizontal="left" vertical="center"/>
      <protection hidden="1"/>
    </xf>
    <xf numFmtId="0" fontId="92" fillId="0" borderId="12" xfId="1" applyFont="1" applyBorder="1" applyAlignment="1" applyProtection="1">
      <alignment horizontal="left" vertical="center"/>
      <protection hidden="1"/>
    </xf>
    <xf numFmtId="0" fontId="92" fillId="0" borderId="77" xfId="1" applyFont="1" applyBorder="1" applyAlignment="1" applyProtection="1">
      <alignment horizontal="left" vertical="center"/>
      <protection hidden="1"/>
    </xf>
    <xf numFmtId="0" fontId="92" fillId="0" borderId="3" xfId="1" applyFont="1" applyBorder="1" applyAlignment="1" applyProtection="1">
      <alignment horizontal="left" vertical="center"/>
      <protection hidden="1"/>
    </xf>
    <xf numFmtId="0" fontId="92" fillId="0" borderId="13" xfId="1" applyFont="1" applyBorder="1" applyAlignment="1" applyProtection="1">
      <alignment horizontal="left" vertical="center"/>
      <protection hidden="1"/>
    </xf>
    <xf numFmtId="0" fontId="92" fillId="0" borderId="14" xfId="1" applyFont="1" applyBorder="1" applyAlignment="1" applyProtection="1">
      <alignment horizontal="left" vertical="center"/>
      <protection hidden="1"/>
    </xf>
    <xf numFmtId="0" fontId="92" fillId="0" borderId="14" xfId="1" applyFont="1" applyBorder="1" applyAlignment="1" applyProtection="1">
      <alignment horizontal="center" vertical="center"/>
      <protection hidden="1"/>
    </xf>
    <xf numFmtId="0" fontId="92" fillId="0" borderId="15" xfId="1" applyFont="1" applyBorder="1" applyAlignment="1" applyProtection="1">
      <alignment horizontal="center" vertical="center"/>
      <protection hidden="1"/>
    </xf>
    <xf numFmtId="0" fontId="97" fillId="0" borderId="10" xfId="111" applyFont="1" applyBorder="1" applyAlignment="1" applyProtection="1">
      <alignment horizontal="left" vertical="center"/>
      <protection hidden="1"/>
    </xf>
    <xf numFmtId="0" fontId="97" fillId="0" borderId="1" xfId="111" applyFont="1" applyBorder="1" applyAlignment="1" applyProtection="1">
      <alignment horizontal="left" vertical="center"/>
      <protection hidden="1"/>
    </xf>
    <xf numFmtId="0" fontId="82" fillId="0" borderId="67" xfId="1" applyFont="1" applyBorder="1" applyAlignment="1" applyProtection="1">
      <alignment horizontal="left" vertical="center" wrapText="1"/>
      <protection hidden="1"/>
    </xf>
    <xf numFmtId="0" fontId="82" fillId="0" borderId="68" xfId="1" applyFont="1" applyBorder="1" applyAlignment="1" applyProtection="1">
      <alignment horizontal="left" vertical="center" wrapText="1"/>
      <protection hidden="1"/>
    </xf>
    <xf numFmtId="0" fontId="82" fillId="0" borderId="69" xfId="1" applyFont="1" applyBorder="1" applyAlignment="1" applyProtection="1">
      <alignment horizontal="left" vertical="center" wrapText="1"/>
      <protection hidden="1"/>
    </xf>
    <xf numFmtId="0" fontId="82" fillId="0" borderId="70" xfId="1" applyFont="1" applyBorder="1" applyAlignment="1" applyProtection="1">
      <alignment horizontal="left" vertical="center" wrapText="1"/>
      <protection hidden="1"/>
    </xf>
    <xf numFmtId="0" fontId="82" fillId="0" borderId="21" xfId="1" applyFont="1" applyBorder="1" applyAlignment="1" applyProtection="1">
      <alignment horizontal="left" vertical="center" wrapText="1"/>
      <protection hidden="1"/>
    </xf>
    <xf numFmtId="0" fontId="82" fillId="0" borderId="71" xfId="1" applyFont="1" applyBorder="1" applyAlignment="1" applyProtection="1">
      <alignment horizontal="left" vertical="center" wrapText="1"/>
      <protection hidden="1"/>
    </xf>
    <xf numFmtId="0" fontId="89" fillId="0" borderId="0" xfId="1" applyFont="1" applyAlignment="1">
      <alignment horizontal="center" vertical="center"/>
    </xf>
    <xf numFmtId="0" fontId="95" fillId="40" borderId="7" xfId="1" applyFont="1" applyFill="1" applyBorder="1" applyAlignment="1" applyProtection="1">
      <alignment horizontal="left" vertical="center"/>
      <protection hidden="1"/>
    </xf>
    <xf numFmtId="0" fontId="95" fillId="40" borderId="8" xfId="1" applyFont="1" applyFill="1" applyBorder="1" applyAlignment="1" applyProtection="1">
      <alignment horizontal="left" vertical="center"/>
      <protection hidden="1"/>
    </xf>
    <xf numFmtId="0" fontId="93" fillId="40" borderId="8" xfId="1" applyFont="1" applyFill="1" applyBorder="1" applyAlignment="1" applyProtection="1">
      <alignment horizontal="center" vertical="center"/>
      <protection hidden="1"/>
    </xf>
    <xf numFmtId="0" fontId="93" fillId="40" borderId="9" xfId="1" applyFont="1" applyFill="1" applyBorder="1" applyAlignment="1" applyProtection="1">
      <alignment horizontal="center" vertical="center"/>
      <protection hidden="1"/>
    </xf>
    <xf numFmtId="182" fontId="93" fillId="0" borderId="21" xfId="111" applyNumberFormat="1" applyFont="1" applyBorder="1" applyAlignment="1">
      <alignment horizontal="center" vertical="center"/>
    </xf>
    <xf numFmtId="0" fontId="16" fillId="0" borderId="1" xfId="0" applyFont="1" applyBorder="1" applyAlignment="1" applyProtection="1">
      <alignment horizontal="center" vertical="center"/>
      <protection hidden="1"/>
    </xf>
    <xf numFmtId="0" fontId="19" fillId="2" borderId="2" xfId="50" applyNumberFormat="1" applyFont="1" applyFill="1" applyBorder="1" applyAlignment="1" applyProtection="1">
      <alignment horizontal="center" vertical="center"/>
      <protection hidden="1"/>
    </xf>
    <xf numFmtId="0" fontId="19" fillId="2" borderId="3" xfId="50" applyNumberFormat="1" applyFont="1" applyFill="1" applyBorder="1" applyAlignment="1" applyProtection="1">
      <alignment horizontal="center" vertical="center"/>
      <protection hidden="1"/>
    </xf>
    <xf numFmtId="0" fontId="93" fillId="35" borderId="1" xfId="1" applyFont="1" applyFill="1" applyBorder="1" applyAlignment="1" applyProtection="1">
      <alignment horizontal="center" vertical="center"/>
      <protection hidden="1"/>
    </xf>
    <xf numFmtId="0" fontId="92" fillId="0" borderId="0" xfId="1" applyFont="1" applyAlignment="1" applyProtection="1">
      <alignment horizontal="center" vertical="center"/>
      <protection hidden="1"/>
    </xf>
    <xf numFmtId="0" fontId="92" fillId="0" borderId="0" xfId="1" applyFont="1" applyAlignment="1" applyProtection="1">
      <alignment horizontal="left" vertical="center"/>
      <protection hidden="1"/>
    </xf>
    <xf numFmtId="0" fontId="93" fillId="35" borderId="1" xfId="57" applyFont="1" applyFill="1" applyBorder="1" applyAlignment="1" applyProtection="1">
      <alignment horizontal="center" vertical="center" shrinkToFit="1"/>
      <protection hidden="1"/>
    </xf>
    <xf numFmtId="0" fontId="93" fillId="35" borderId="1" xfId="57" applyFont="1" applyFill="1" applyBorder="1" applyAlignment="1" applyProtection="1">
      <alignment horizontal="center" vertical="center"/>
      <protection hidden="1"/>
    </xf>
    <xf numFmtId="0" fontId="116" fillId="0" borderId="0" xfId="1" applyFont="1" applyAlignment="1" applyProtection="1">
      <alignment horizontal="center" vertical="center"/>
      <protection hidden="1"/>
    </xf>
    <xf numFmtId="176" fontId="16" fillId="35" borderId="1" xfId="0" applyNumberFormat="1" applyFont="1" applyFill="1" applyBorder="1" applyAlignment="1" applyProtection="1">
      <alignment horizontal="center" vertical="center" wrapText="1"/>
      <protection hidden="1"/>
    </xf>
    <xf numFmtId="176" fontId="82" fillId="0" borderId="1" xfId="0" applyNumberFormat="1" applyFont="1" applyBorder="1" applyAlignment="1" applyProtection="1">
      <alignment horizontal="left" vertical="center" wrapText="1"/>
      <protection hidden="1"/>
    </xf>
    <xf numFmtId="0" fontId="96" fillId="40" borderId="119" xfId="1" applyFont="1" applyFill="1" applyBorder="1" applyAlignment="1">
      <alignment horizontal="center" vertical="center" wrapText="1"/>
    </xf>
    <xf numFmtId="0" fontId="96" fillId="40" borderId="120" xfId="1" applyFont="1" applyFill="1" applyBorder="1" applyAlignment="1">
      <alignment horizontal="center" vertical="center" wrapText="1"/>
    </xf>
    <xf numFmtId="0" fontId="96" fillId="40" borderId="4" xfId="1" applyFont="1" applyFill="1" applyBorder="1" applyAlignment="1">
      <alignment horizontal="center" vertical="center" wrapText="1"/>
    </xf>
    <xf numFmtId="0" fontId="96" fillId="40" borderId="89" xfId="1" applyFont="1" applyFill="1" applyBorder="1" applyAlignment="1">
      <alignment horizontal="center" vertical="center" wrapText="1"/>
    </xf>
    <xf numFmtId="0" fontId="66" fillId="0" borderId="119" xfId="89" applyBorder="1" applyAlignment="1">
      <alignment horizontal="center" vertical="center"/>
    </xf>
    <xf numFmtId="0" fontId="66" fillId="0" borderId="121" xfId="89" applyBorder="1" applyAlignment="1">
      <alignment horizontal="center" vertical="center"/>
    </xf>
    <xf numFmtId="0" fontId="66" fillId="0" borderId="120" xfId="89" applyBorder="1" applyAlignment="1">
      <alignment horizontal="center" vertical="center"/>
    </xf>
    <xf numFmtId="0" fontId="66" fillId="0" borderId="4" xfId="89" applyBorder="1" applyAlignment="1">
      <alignment horizontal="center" vertical="center"/>
    </xf>
    <xf numFmtId="0" fontId="66" fillId="0" borderId="5" xfId="89" applyBorder="1" applyAlignment="1">
      <alignment horizontal="center" vertical="center"/>
    </xf>
    <xf numFmtId="0" fontId="66" fillId="0" borderId="89" xfId="89" applyBorder="1" applyAlignment="1">
      <alignment horizontal="center" vertical="center"/>
    </xf>
    <xf numFmtId="0" fontId="95" fillId="0" borderId="121" xfId="1" applyFont="1" applyBorder="1" applyAlignment="1">
      <alignment horizontal="center" vertical="center"/>
    </xf>
    <xf numFmtId="0" fontId="92" fillId="4" borderId="0" xfId="1" applyFont="1" applyFill="1" applyAlignment="1">
      <alignment horizontal="left" vertical="center"/>
    </xf>
    <xf numFmtId="0" fontId="126" fillId="0" borderId="10" xfId="111" applyFont="1" applyBorder="1" applyAlignment="1" applyProtection="1">
      <alignment horizontal="left" vertical="center" shrinkToFit="1"/>
      <protection hidden="1"/>
    </xf>
    <xf numFmtId="0" fontId="126" fillId="0" borderId="1" xfId="111" applyFont="1" applyBorder="1" applyAlignment="1" applyProtection="1">
      <alignment horizontal="left" vertical="center" shrinkToFit="1"/>
      <protection hidden="1"/>
    </xf>
    <xf numFmtId="0" fontId="126" fillId="0" borderId="10" xfId="111" applyFont="1" applyBorder="1" applyAlignment="1" applyProtection="1">
      <alignment horizontal="left" vertical="center"/>
      <protection hidden="1"/>
    </xf>
    <xf numFmtId="0" fontId="126" fillId="0" borderId="1" xfId="111" applyFont="1" applyBorder="1" applyAlignment="1" applyProtection="1">
      <alignment horizontal="left" vertical="center"/>
      <protection hidden="1"/>
    </xf>
    <xf numFmtId="0" fontId="126" fillId="0" borderId="13" xfId="111" applyFont="1" applyBorder="1" applyAlignment="1" applyProtection="1">
      <alignment horizontal="left" vertical="center"/>
      <protection hidden="1"/>
    </xf>
    <xf numFmtId="0" fontId="126" fillId="0" borderId="14" xfId="111" applyFont="1" applyBorder="1" applyAlignment="1" applyProtection="1">
      <alignment horizontal="left" vertical="center"/>
      <protection hidden="1"/>
    </xf>
    <xf numFmtId="0" fontId="25" fillId="0" borderId="67" xfId="1" applyFont="1" applyBorder="1" applyAlignment="1" applyProtection="1">
      <alignment horizontal="left" vertical="center" wrapText="1"/>
      <protection hidden="1"/>
    </xf>
    <xf numFmtId="0" fontId="25" fillId="0" borderId="68" xfId="1" applyFont="1" applyBorder="1" applyAlignment="1" applyProtection="1">
      <alignment horizontal="left" vertical="center" wrapText="1"/>
      <protection hidden="1"/>
    </xf>
    <xf numFmtId="0" fontId="25" fillId="0" borderId="69" xfId="1" applyFont="1" applyBorder="1" applyAlignment="1" applyProtection="1">
      <alignment horizontal="left" vertical="center" wrapText="1"/>
      <protection hidden="1"/>
    </xf>
    <xf numFmtId="0" fontId="25" fillId="0" borderId="72" xfId="1" applyFont="1" applyBorder="1" applyAlignment="1" applyProtection="1">
      <alignment horizontal="left" vertical="center" wrapText="1"/>
      <protection hidden="1"/>
    </xf>
    <xf numFmtId="0" fontId="25" fillId="0" borderId="0" xfId="1" applyFont="1" applyAlignment="1" applyProtection="1">
      <alignment horizontal="left" vertical="center" wrapText="1"/>
      <protection hidden="1"/>
    </xf>
    <xf numFmtId="0" fontId="25" fillId="0" borderId="73" xfId="1" applyFont="1" applyBorder="1" applyAlignment="1" applyProtection="1">
      <alignment horizontal="left" vertical="center" wrapText="1"/>
      <protection hidden="1"/>
    </xf>
    <xf numFmtId="0" fontId="25" fillId="0" borderId="70" xfId="1" applyFont="1" applyBorder="1" applyAlignment="1" applyProtection="1">
      <alignment horizontal="left" vertical="center" wrapText="1"/>
      <protection hidden="1"/>
    </xf>
    <xf numFmtId="0" fontId="25" fillId="0" borderId="21" xfId="1" applyFont="1" applyBorder="1" applyAlignment="1" applyProtection="1">
      <alignment horizontal="left" vertical="center" wrapText="1"/>
      <protection hidden="1"/>
    </xf>
    <xf numFmtId="0" fontId="25" fillId="0" borderId="71" xfId="1" applyFont="1" applyBorder="1" applyAlignment="1" applyProtection="1">
      <alignment horizontal="left" vertical="center" wrapText="1"/>
      <protection hidden="1"/>
    </xf>
    <xf numFmtId="0" fontId="93" fillId="27" borderId="35" xfId="49" applyFont="1" applyFill="1" applyBorder="1" applyAlignment="1" applyProtection="1">
      <alignment horizontal="right" vertical="center"/>
      <protection hidden="1"/>
    </xf>
    <xf numFmtId="0" fontId="93" fillId="27" borderId="54" xfId="49" applyFont="1" applyFill="1" applyBorder="1" applyAlignment="1" applyProtection="1">
      <alignment horizontal="right" vertical="center"/>
      <protection hidden="1"/>
    </xf>
    <xf numFmtId="0" fontId="93" fillId="27" borderId="37" xfId="49" applyFont="1" applyFill="1" applyBorder="1" applyAlignment="1" applyProtection="1">
      <alignment horizontal="right" vertical="center"/>
      <protection hidden="1"/>
    </xf>
    <xf numFmtId="0" fontId="93" fillId="27" borderId="54" xfId="49" applyFont="1" applyFill="1" applyBorder="1" applyAlignment="1" applyProtection="1">
      <alignment horizontal="center" vertical="center" wrapText="1"/>
      <protection hidden="1"/>
    </xf>
    <xf numFmtId="0" fontId="93" fillId="27" borderId="54" xfId="49" applyFont="1" applyFill="1" applyBorder="1" applyAlignment="1" applyProtection="1">
      <alignment horizontal="center" vertical="center"/>
      <protection hidden="1"/>
    </xf>
    <xf numFmtId="0" fontId="93" fillId="27" borderId="56" xfId="49" applyFont="1" applyFill="1" applyBorder="1" applyAlignment="1" applyProtection="1">
      <alignment horizontal="center" vertical="center"/>
      <protection hidden="1"/>
    </xf>
    <xf numFmtId="0" fontId="108" fillId="2" borderId="93" xfId="1" applyFont="1" applyFill="1" applyBorder="1" applyAlignment="1">
      <alignment horizontal="center" vertical="center"/>
    </xf>
    <xf numFmtId="0" fontId="108" fillId="2" borderId="94" xfId="1" applyFont="1" applyFill="1" applyBorder="1" applyAlignment="1">
      <alignment horizontal="center" vertical="center"/>
    </xf>
    <xf numFmtId="0" fontId="92" fillId="0" borderId="1" xfId="1" applyFont="1" applyBorder="1" applyProtection="1">
      <alignment vertical="center"/>
      <protection hidden="1"/>
    </xf>
    <xf numFmtId="0" fontId="93" fillId="35" borderId="1" xfId="57" applyFont="1" applyFill="1" applyBorder="1" applyAlignment="1" applyProtection="1">
      <alignment horizontal="center" vertical="center" wrapText="1"/>
      <protection hidden="1"/>
    </xf>
    <xf numFmtId="0" fontId="115" fillId="0" borderId="1" xfId="0" applyFont="1" applyBorder="1" applyAlignment="1" applyProtection="1">
      <alignment horizontal="center" vertical="center" shrinkToFit="1"/>
      <protection hidden="1"/>
    </xf>
    <xf numFmtId="0" fontId="110" fillId="0" borderId="1" xfId="0" applyFont="1" applyBorder="1" applyAlignment="1" applyProtection="1">
      <alignment horizontal="center" vertical="center" shrinkToFit="1"/>
      <protection hidden="1"/>
    </xf>
    <xf numFmtId="179" fontId="93" fillId="37" borderId="66" xfId="1" applyNumberFormat="1" applyFont="1" applyFill="1" applyBorder="1" applyAlignment="1" applyProtection="1">
      <alignment horizontal="center" vertical="center"/>
      <protection hidden="1"/>
    </xf>
    <xf numFmtId="179" fontId="93" fillId="37" borderId="34" xfId="1" applyNumberFormat="1" applyFont="1" applyFill="1" applyBorder="1" applyAlignment="1" applyProtection="1">
      <alignment horizontal="center" vertical="center"/>
      <protection hidden="1"/>
    </xf>
    <xf numFmtId="179" fontId="93" fillId="38" borderId="66" xfId="1" applyNumberFormat="1" applyFont="1" applyFill="1" applyBorder="1" applyAlignment="1" applyProtection="1">
      <alignment horizontal="center" vertical="center"/>
      <protection hidden="1"/>
    </xf>
    <xf numFmtId="179" fontId="93" fillId="38" borderId="34" xfId="1" applyNumberFormat="1" applyFont="1" applyFill="1" applyBorder="1" applyAlignment="1" applyProtection="1">
      <alignment horizontal="center" vertical="center"/>
      <protection hidden="1"/>
    </xf>
    <xf numFmtId="0" fontId="109" fillId="35" borderId="93" xfId="1" applyFont="1" applyFill="1" applyBorder="1" applyAlignment="1">
      <alignment horizontal="center" vertical="center"/>
    </xf>
    <xf numFmtId="0" fontId="109" fillId="35" borderId="94" xfId="1" applyFont="1" applyFill="1" applyBorder="1" applyAlignment="1">
      <alignment horizontal="center" vertical="center"/>
    </xf>
    <xf numFmtId="0" fontId="109" fillId="35" borderId="103" xfId="1" applyFont="1" applyFill="1" applyBorder="1" applyAlignment="1">
      <alignment horizontal="center" vertical="center"/>
    </xf>
    <xf numFmtId="0" fontId="109" fillId="35" borderId="104" xfId="1" applyFont="1" applyFill="1" applyBorder="1" applyAlignment="1">
      <alignment horizontal="center" vertical="center"/>
    </xf>
    <xf numFmtId="0" fontId="111" fillId="27" borderId="124" xfId="49" applyFont="1" applyFill="1" applyBorder="1" applyAlignment="1" applyProtection="1">
      <alignment horizontal="center" vertical="center" wrapText="1"/>
      <protection hidden="1"/>
    </xf>
    <xf numFmtId="0" fontId="93" fillId="27" borderId="124" xfId="49" applyFont="1" applyFill="1" applyBorder="1" applyAlignment="1" applyProtection="1">
      <alignment horizontal="center" vertical="center"/>
      <protection hidden="1"/>
    </xf>
    <xf numFmtId="0" fontId="93" fillId="27" borderId="125" xfId="49" applyFont="1" applyFill="1" applyBorder="1" applyAlignment="1" applyProtection="1">
      <alignment horizontal="center" vertical="center"/>
      <protection hidden="1"/>
    </xf>
    <xf numFmtId="0" fontId="109" fillId="40" borderId="93" xfId="1" applyFont="1" applyFill="1" applyBorder="1" applyAlignment="1">
      <alignment horizontal="center" vertical="center"/>
    </xf>
    <xf numFmtId="0" fontId="109" fillId="40" borderId="94" xfId="1" applyFont="1" applyFill="1" applyBorder="1" applyAlignment="1">
      <alignment horizontal="center" vertical="center"/>
    </xf>
    <xf numFmtId="0" fontId="109" fillId="40" borderId="103" xfId="1" applyFont="1" applyFill="1" applyBorder="1" applyAlignment="1">
      <alignment horizontal="center" vertical="center"/>
    </xf>
    <xf numFmtId="0" fontId="109" fillId="40" borderId="104" xfId="1" applyFont="1" applyFill="1" applyBorder="1" applyAlignment="1">
      <alignment horizontal="center" vertical="center"/>
    </xf>
    <xf numFmtId="0" fontId="109" fillId="35" borderId="112" xfId="1" applyFont="1" applyFill="1" applyBorder="1" applyAlignment="1">
      <alignment horizontal="center" vertical="center"/>
    </xf>
    <xf numFmtId="0" fontId="109" fillId="35" borderId="6" xfId="1" applyFont="1" applyFill="1" applyBorder="1" applyAlignment="1">
      <alignment horizontal="center" vertical="center"/>
    </xf>
    <xf numFmtId="0" fontId="92" fillId="36" borderId="1" xfId="1" applyFont="1" applyFill="1" applyBorder="1" applyAlignment="1" applyProtection="1">
      <alignment horizontal="center" vertical="center"/>
      <protection hidden="1"/>
    </xf>
    <xf numFmtId="0" fontId="96" fillId="40" borderId="114" xfId="1" applyFont="1" applyFill="1" applyBorder="1" applyAlignment="1" applyProtection="1">
      <alignment horizontal="center" vertical="center" wrapText="1"/>
      <protection hidden="1"/>
    </xf>
    <xf numFmtId="0" fontId="96" fillId="40" borderId="115" xfId="1" applyFont="1" applyFill="1" applyBorder="1" applyAlignment="1" applyProtection="1">
      <alignment horizontal="center" vertical="center" wrapText="1"/>
      <protection hidden="1"/>
    </xf>
    <xf numFmtId="0" fontId="96" fillId="40" borderId="4" xfId="1" applyFont="1" applyFill="1" applyBorder="1" applyAlignment="1" applyProtection="1">
      <alignment horizontal="center" vertical="center" wrapText="1"/>
      <protection hidden="1"/>
    </xf>
    <xf numFmtId="0" fontId="96" fillId="40" borderId="89" xfId="1" applyFont="1" applyFill="1" applyBorder="1" applyAlignment="1" applyProtection="1">
      <alignment horizontal="center" vertical="center" wrapText="1"/>
      <protection hidden="1"/>
    </xf>
    <xf numFmtId="0" fontId="66" fillId="0" borderId="114" xfId="89" applyBorder="1" applyAlignment="1" applyProtection="1">
      <alignment horizontal="center" vertical="center"/>
      <protection hidden="1"/>
    </xf>
    <xf numFmtId="0" fontId="66" fillId="0" borderId="116" xfId="89" applyBorder="1" applyAlignment="1" applyProtection="1">
      <alignment horizontal="center" vertical="center"/>
      <protection hidden="1"/>
    </xf>
    <xf numFmtId="0" fontId="66" fillId="0" borderId="115" xfId="89" applyBorder="1" applyAlignment="1" applyProtection="1">
      <alignment horizontal="center" vertical="center"/>
      <protection hidden="1"/>
    </xf>
    <xf numFmtId="0" fontId="66" fillId="0" borderId="4" xfId="89" applyBorder="1" applyAlignment="1" applyProtection="1">
      <alignment horizontal="center" vertical="center"/>
      <protection hidden="1"/>
    </xf>
    <xf numFmtId="0" fontId="66" fillId="0" borderId="5" xfId="89" applyBorder="1" applyAlignment="1" applyProtection="1">
      <alignment horizontal="center" vertical="center"/>
      <protection hidden="1"/>
    </xf>
    <xf numFmtId="0" fontId="66" fillId="0" borderId="89" xfId="89" applyBorder="1" applyAlignment="1" applyProtection="1">
      <alignment horizontal="center" vertical="center"/>
      <protection hidden="1"/>
    </xf>
    <xf numFmtId="0" fontId="95" fillId="0" borderId="116" xfId="1" applyFont="1" applyBorder="1" applyAlignment="1" applyProtection="1">
      <alignment horizontal="center" vertical="center"/>
      <protection hidden="1"/>
    </xf>
    <xf numFmtId="0" fontId="113" fillId="0" borderId="5" xfId="1" applyFont="1" applyBorder="1" applyAlignment="1" applyProtection="1">
      <alignment horizontal="center" vertical="center"/>
      <protection hidden="1"/>
    </xf>
    <xf numFmtId="0" fontId="112" fillId="0" borderId="4" xfId="1" applyFont="1" applyBorder="1" applyAlignment="1">
      <alignment horizontal="left" vertical="center" shrinkToFit="1"/>
    </xf>
    <xf numFmtId="0" fontId="112" fillId="0" borderId="5" xfId="1" applyFont="1" applyBorder="1" applyAlignment="1">
      <alignment horizontal="left" vertical="center" shrinkToFit="1"/>
    </xf>
    <xf numFmtId="0" fontId="112" fillId="0" borderId="113" xfId="1" applyFont="1" applyBorder="1" applyAlignment="1">
      <alignment horizontal="left" vertical="center" shrinkToFit="1"/>
    </xf>
    <xf numFmtId="0" fontId="93" fillId="35" borderId="2" xfId="1" applyFont="1" applyFill="1" applyBorder="1" applyAlignment="1" applyProtection="1">
      <alignment horizontal="left" vertical="center"/>
      <protection hidden="1"/>
    </xf>
    <xf numFmtId="0" fontId="93" fillId="35" borderId="38" xfId="1" applyFont="1" applyFill="1" applyBorder="1" applyAlignment="1" applyProtection="1">
      <alignment horizontal="left" vertical="center"/>
      <protection hidden="1"/>
    </xf>
    <xf numFmtId="0" fontId="93" fillId="35" borderId="3" xfId="1" applyFont="1" applyFill="1" applyBorder="1" applyAlignment="1" applyProtection="1">
      <alignment horizontal="left" vertical="center"/>
      <protection hidden="1"/>
    </xf>
    <xf numFmtId="0" fontId="110" fillId="4" borderId="106" xfId="1" applyFont="1" applyFill="1" applyBorder="1" applyAlignment="1">
      <alignment horizontal="left" vertical="center" shrinkToFit="1"/>
    </xf>
    <xf numFmtId="0" fontId="110" fillId="4" borderId="107" xfId="1" applyFont="1" applyFill="1" applyBorder="1" applyAlignment="1">
      <alignment horizontal="left" vertical="center" shrinkToFit="1"/>
    </xf>
    <xf numFmtId="0" fontId="110" fillId="4" borderId="108" xfId="1" applyFont="1" applyFill="1" applyBorder="1" applyAlignment="1">
      <alignment horizontal="left" vertical="center" shrinkToFit="1"/>
    </xf>
    <xf numFmtId="0" fontId="108" fillId="2" borderId="96" xfId="1" applyFont="1" applyFill="1" applyBorder="1" applyAlignment="1">
      <alignment horizontal="center" vertical="center"/>
    </xf>
    <xf numFmtId="0" fontId="108" fillId="2" borderId="97" xfId="1" applyFont="1" applyFill="1" applyBorder="1" applyAlignment="1">
      <alignment horizontal="center" vertical="center"/>
    </xf>
    <xf numFmtId="0" fontId="108" fillId="2" borderId="98" xfId="1" applyFont="1" applyFill="1" applyBorder="1" applyAlignment="1">
      <alignment horizontal="center" vertical="center"/>
    </xf>
    <xf numFmtId="0" fontId="109" fillId="0" borderId="100" xfId="1" applyFont="1" applyBorder="1" applyAlignment="1">
      <alignment horizontal="left" vertical="center" shrinkToFit="1"/>
    </xf>
    <xf numFmtId="0" fontId="109" fillId="0" borderId="101" xfId="1" applyFont="1" applyBorder="1" applyAlignment="1">
      <alignment horizontal="left" vertical="center" shrinkToFit="1"/>
    </xf>
    <xf numFmtId="0" fontId="109" fillId="0" borderId="102" xfId="1" applyFont="1" applyBorder="1" applyAlignment="1">
      <alignment horizontal="left" vertical="center" shrinkToFit="1"/>
    </xf>
    <xf numFmtId="0" fontId="110" fillId="40" borderId="96" xfId="1" applyFont="1" applyFill="1" applyBorder="1" applyAlignment="1">
      <alignment horizontal="left" vertical="center" wrapText="1" shrinkToFit="1"/>
    </xf>
    <xf numFmtId="0" fontId="110" fillId="40" borderId="97" xfId="1" applyFont="1" applyFill="1" applyBorder="1" applyAlignment="1">
      <alignment horizontal="left" vertical="center" shrinkToFit="1"/>
    </xf>
    <xf numFmtId="0" fontId="110" fillId="40" borderId="98" xfId="1" applyFont="1" applyFill="1" applyBorder="1" applyAlignment="1">
      <alignment horizontal="left" vertical="center" shrinkToFit="1"/>
    </xf>
    <xf numFmtId="0" fontId="110" fillId="40" borderId="109" xfId="1" applyFont="1" applyFill="1" applyBorder="1" applyAlignment="1">
      <alignment horizontal="left" vertical="center" shrinkToFit="1"/>
    </xf>
    <xf numFmtId="0" fontId="110" fillId="40" borderId="110" xfId="1" applyFont="1" applyFill="1" applyBorder="1" applyAlignment="1">
      <alignment horizontal="left" vertical="center" shrinkToFit="1"/>
    </xf>
    <xf numFmtId="0" fontId="110" fillId="40" borderId="111" xfId="1" applyFont="1" applyFill="1" applyBorder="1" applyAlignment="1">
      <alignment horizontal="left" vertical="center" shrinkToFit="1"/>
    </xf>
    <xf numFmtId="0" fontId="113" fillId="0" borderId="5" xfId="1" applyFont="1" applyBorder="1" applyAlignment="1">
      <alignment horizontal="center" vertical="center"/>
    </xf>
    <xf numFmtId="0" fontId="115" fillId="0" borderId="1" xfId="0" applyFont="1" applyBorder="1" applyAlignment="1">
      <alignment horizontal="center" vertical="center" shrinkToFit="1"/>
    </xf>
    <xf numFmtId="0" fontId="110" fillId="0" borderId="1"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11" fillId="4" borderId="1" xfId="0" applyFont="1" applyFill="1" applyBorder="1" applyAlignment="1">
      <alignment horizontal="center"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center" vertical="center"/>
    </xf>
    <xf numFmtId="0" fontId="11" fillId="0" borderId="1" xfId="0" applyFont="1" applyBorder="1" applyAlignment="1" applyProtection="1">
      <alignment vertical="center" wrapText="1"/>
      <protection locked="0"/>
    </xf>
    <xf numFmtId="180" fontId="11"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180" fontId="11" fillId="0" borderId="1" xfId="0" applyNumberFormat="1" applyFont="1" applyBorder="1" applyAlignment="1">
      <alignment horizontal="right" vertical="center"/>
    </xf>
    <xf numFmtId="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79" fontId="11" fillId="0" borderId="1" xfId="0" applyNumberFormat="1" applyFont="1" applyBorder="1" applyAlignment="1" applyProtection="1">
      <alignment horizontal="center" vertical="center"/>
      <protection locked="0"/>
    </xf>
    <xf numFmtId="5" fontId="59" fillId="0" borderId="0" xfId="0" applyNumberFormat="1" applyFont="1" applyAlignment="1">
      <alignment horizontal="center" vertical="center" wrapText="1"/>
    </xf>
    <xf numFmtId="0" fontId="53" fillId="0" borderId="0" xfId="0" applyFont="1" applyAlignment="1">
      <alignment horizontal="left" vertical="center" wrapText="1"/>
    </xf>
    <xf numFmtId="6" fontId="60" fillId="0" borderId="21" xfId="0" applyNumberFormat="1" applyFont="1" applyBorder="1" applyAlignment="1">
      <alignment horizontal="center"/>
    </xf>
    <xf numFmtId="0" fontId="11" fillId="0" borderId="0" xfId="0" applyFont="1" applyAlignment="1">
      <alignment horizontal="right" vertical="center"/>
    </xf>
    <xf numFmtId="5" fontId="11" fillId="0" borderId="0" xfId="0" applyNumberFormat="1" applyFont="1" applyAlignment="1">
      <alignment horizontal="center" vertical="center"/>
    </xf>
    <xf numFmtId="0" fontId="0" fillId="0" borderId="0" xfId="0" applyAlignment="1">
      <alignment horizontal="right" vertical="center"/>
    </xf>
    <xf numFmtId="5" fontId="0" fillId="0" borderId="0" xfId="0" applyNumberFormat="1" applyAlignment="1">
      <alignment horizontal="center" vertical="center"/>
    </xf>
    <xf numFmtId="0" fontId="84" fillId="0" borderId="0" xfId="0" applyFont="1" applyAlignment="1">
      <alignment horizontal="center" vertical="center" wrapText="1"/>
    </xf>
    <xf numFmtId="0" fontId="46" fillId="0" borderId="0" xfId="0" applyFont="1" applyAlignment="1">
      <alignment horizontal="center" vertical="center" wrapText="1"/>
    </xf>
    <xf numFmtId="0" fontId="52" fillId="0" borderId="0" xfId="0" applyFont="1" applyAlignment="1">
      <alignment horizontal="center" vertical="center" shrinkToFit="1"/>
    </xf>
    <xf numFmtId="0" fontId="49" fillId="0" borderId="0" xfId="0" applyFont="1" applyAlignment="1">
      <alignment horizontal="center" vertical="center"/>
    </xf>
    <xf numFmtId="0" fontId="56" fillId="0" borderId="0" xfId="0" applyFont="1" applyAlignment="1">
      <alignment horizontal="center" vertical="center"/>
    </xf>
    <xf numFmtId="0" fontId="51" fillId="0" borderId="0" xfId="0" applyFont="1" applyAlignment="1" applyProtection="1">
      <alignment horizontal="left" vertical="center" wrapText="1"/>
      <protection locked="0"/>
    </xf>
    <xf numFmtId="0" fontId="51" fillId="0" borderId="21" xfId="0" applyFont="1" applyBorder="1" applyAlignment="1" applyProtection="1">
      <alignment horizontal="left" vertical="center" wrapText="1"/>
      <protection locked="0"/>
    </xf>
    <xf numFmtId="0" fontId="9" fillId="0" borderId="0" xfId="0" applyFont="1" applyAlignment="1">
      <alignment horizontal="left" vertical="center"/>
    </xf>
    <xf numFmtId="0" fontId="43" fillId="0" borderId="0" xfId="0" applyFont="1">
      <alignment vertical="center"/>
    </xf>
    <xf numFmtId="0" fontId="9" fillId="0" borderId="0" xfId="0" applyFont="1" applyAlignment="1">
      <alignment horizontal="left" vertical="center" indent="8"/>
    </xf>
    <xf numFmtId="0" fontId="43" fillId="0" borderId="0" xfId="0" applyFont="1" applyAlignment="1">
      <alignment horizontal="left" vertical="center" indent="8"/>
    </xf>
    <xf numFmtId="177" fontId="50" fillId="0" borderId="0" xfId="0" applyNumberFormat="1" applyFont="1" applyAlignment="1">
      <alignment horizontal="center" vertical="center"/>
    </xf>
    <xf numFmtId="0" fontId="51" fillId="0" borderId="0" xfId="0" applyFont="1" applyAlignment="1">
      <alignment horizontal="center" vertical="center" wrapText="1"/>
    </xf>
    <xf numFmtId="0" fontId="51" fillId="0" borderId="21" xfId="0" applyFont="1" applyBorder="1" applyAlignment="1">
      <alignment horizontal="center" vertical="center" wrapText="1"/>
    </xf>
    <xf numFmtId="0" fontId="11" fillId="0" borderId="1" xfId="0" applyFont="1" applyBorder="1" applyAlignment="1">
      <alignment vertical="center" wrapText="1"/>
    </xf>
    <xf numFmtId="5" fontId="11" fillId="0" borderId="1" xfId="0" applyNumberFormat="1" applyFont="1" applyBorder="1" applyAlignment="1">
      <alignment horizontal="center" vertical="center"/>
    </xf>
    <xf numFmtId="0" fontId="51" fillId="0" borderId="0" xfId="0" applyFont="1" applyAlignment="1">
      <alignment horizontal="left" vertical="center" wrapText="1"/>
    </xf>
    <xf numFmtId="0" fontId="51" fillId="0" borderId="21" xfId="0" applyFont="1" applyBorder="1" applyAlignment="1">
      <alignment horizontal="left" vertical="center" wrapText="1"/>
    </xf>
    <xf numFmtId="0" fontId="122" fillId="2" borderId="0" xfId="0" applyFont="1" applyFill="1" applyAlignment="1">
      <alignment horizontal="left" vertical="center" wrapText="1"/>
    </xf>
    <xf numFmtId="0" fontId="72" fillId="0" borderId="0" xfId="0" applyFont="1" applyAlignment="1">
      <alignment horizontal="center" vertical="center"/>
    </xf>
    <xf numFmtId="0" fontId="52" fillId="0" borderId="5" xfId="0" applyFont="1" applyBorder="1" applyAlignment="1">
      <alignment horizontal="center" vertical="center" shrinkToFit="1"/>
    </xf>
    <xf numFmtId="0" fontId="49" fillId="0" borderId="5" xfId="0" applyFont="1" applyBorder="1" applyAlignment="1">
      <alignment horizontal="center" vertical="center"/>
    </xf>
    <xf numFmtId="177" fontId="50" fillId="0" borderId="61" xfId="0" applyNumberFormat="1" applyFont="1" applyBorder="1" applyAlignment="1">
      <alignment horizontal="center" vertical="center"/>
    </xf>
    <xf numFmtId="0" fontId="80" fillId="0" borderId="0" xfId="0" applyFont="1" applyAlignment="1">
      <alignment horizontal="left" vertical="center" wrapText="1"/>
    </xf>
    <xf numFmtId="0" fontId="9" fillId="0" borderId="0" xfId="0" applyFont="1" applyAlignment="1">
      <alignment horizontal="left" vertical="center" wrapText="1"/>
    </xf>
    <xf numFmtId="0" fontId="123" fillId="0" borderId="2" xfId="0" applyFont="1" applyBorder="1" applyAlignment="1" applyProtection="1">
      <alignment horizontal="center" vertical="center" wrapText="1"/>
      <protection locked="0"/>
    </xf>
    <xf numFmtId="0" fontId="123" fillId="0" borderId="38" xfId="0" applyFont="1" applyBorder="1" applyAlignment="1" applyProtection="1">
      <alignment horizontal="center" vertical="center" wrapText="1"/>
      <protection locked="0"/>
    </xf>
    <xf numFmtId="0" fontId="123" fillId="0" borderId="3" xfId="0" applyFont="1" applyBorder="1" applyAlignment="1" applyProtection="1">
      <alignment horizontal="center" vertical="center" wrapText="1"/>
      <protection locked="0"/>
    </xf>
    <xf numFmtId="0" fontId="123" fillId="0" borderId="2" xfId="0" applyFont="1" applyBorder="1" applyAlignment="1" applyProtection="1">
      <alignment horizontal="center" vertical="center"/>
      <protection locked="0"/>
    </xf>
    <xf numFmtId="0" fontId="123" fillId="0" borderId="38" xfId="0" applyFont="1" applyBorder="1" applyAlignment="1" applyProtection="1">
      <alignment horizontal="center" vertical="center"/>
      <protection locked="0"/>
    </xf>
    <xf numFmtId="0" fontId="123" fillId="0" borderId="3" xfId="0" applyFont="1" applyBorder="1" applyAlignment="1" applyProtection="1">
      <alignment horizontal="center" vertical="center"/>
      <protection locked="0"/>
    </xf>
    <xf numFmtId="0" fontId="123" fillId="30" borderId="1" xfId="0" applyFont="1" applyFill="1" applyBorder="1" applyAlignment="1">
      <alignment horizontal="center" vertical="center" wrapText="1"/>
    </xf>
    <xf numFmtId="5" fontId="123" fillId="30" borderId="1" xfId="0" applyNumberFormat="1" applyFont="1" applyFill="1" applyBorder="1" applyAlignment="1">
      <alignment horizontal="center" vertical="center"/>
    </xf>
    <xf numFmtId="0" fontId="11" fillId="0" borderId="0" xfId="0" applyFont="1" applyAlignment="1">
      <alignment horizontal="left" vertical="center" wrapText="1"/>
    </xf>
    <xf numFmtId="0" fontId="123" fillId="0" borderId="2" xfId="0" applyFont="1" applyBorder="1" applyAlignment="1" applyProtection="1">
      <alignment horizontal="left" vertical="center" wrapText="1"/>
      <protection locked="0"/>
    </xf>
    <xf numFmtId="0" fontId="123" fillId="0" borderId="38" xfId="0" applyFont="1" applyBorder="1" applyAlignment="1" applyProtection="1">
      <alignment horizontal="left" vertical="center" wrapText="1"/>
      <protection locked="0"/>
    </xf>
    <xf numFmtId="0" fontId="123" fillId="0" borderId="3" xfId="0" applyFont="1" applyBorder="1" applyAlignment="1" applyProtection="1">
      <alignment horizontal="left" vertical="center" wrapText="1"/>
      <protection locked="0"/>
    </xf>
    <xf numFmtId="177" fontId="50" fillId="0" borderId="60" xfId="0" applyNumberFormat="1" applyFont="1" applyBorder="1" applyAlignment="1">
      <alignment horizontal="center" vertical="center"/>
    </xf>
    <xf numFmtId="0" fontId="87" fillId="0" borderId="0" xfId="0" applyFont="1" applyAlignment="1">
      <alignment horizontal="left" vertical="center"/>
    </xf>
    <xf numFmtId="0" fontId="123" fillId="0" borderId="1" xfId="0" applyFont="1" applyBorder="1" applyAlignment="1" applyProtection="1">
      <alignment horizontal="center" vertical="center"/>
      <protection locked="0"/>
    </xf>
    <xf numFmtId="0" fontId="77" fillId="0" borderId="0" xfId="0" applyFont="1" applyAlignment="1">
      <alignment horizontal="left" vertical="center" wrapText="1"/>
    </xf>
    <xf numFmtId="177" fontId="51" fillId="0" borderId="0" xfId="4" applyNumberFormat="1" applyFont="1" applyAlignment="1">
      <alignment horizontal="center" vertical="center"/>
    </xf>
    <xf numFmtId="176" fontId="9" fillId="0" borderId="0" xfId="0" applyNumberFormat="1" applyFont="1" applyAlignment="1">
      <alignment horizontal="center" vertical="center"/>
    </xf>
    <xf numFmtId="176" fontId="85" fillId="0" borderId="5" xfId="4" applyNumberFormat="1" applyFont="1" applyBorder="1" applyAlignment="1">
      <alignment horizontal="center" vertical="center"/>
    </xf>
    <xf numFmtId="176" fontId="50" fillId="0" borderId="0" xfId="4" applyNumberFormat="1" applyFont="1" applyAlignment="1">
      <alignment horizontal="left" wrapText="1"/>
    </xf>
    <xf numFmtId="176" fontId="50" fillId="0" borderId="0" xfId="4" applyNumberFormat="1" applyFont="1" applyAlignment="1">
      <alignment horizontal="left" vertical="center" wrapText="1"/>
    </xf>
    <xf numFmtId="176" fontId="9" fillId="0" borderId="0" xfId="4" applyNumberFormat="1" applyFont="1" applyAlignment="1">
      <alignment horizontal="left" wrapText="1"/>
    </xf>
    <xf numFmtId="176" fontId="69" fillId="0" borderId="0" xfId="1" applyNumberFormat="1" applyFont="1" applyAlignment="1">
      <alignment horizontal="left" vertical="center"/>
    </xf>
    <xf numFmtId="176" fontId="51" fillId="0" borderId="21" xfId="4" applyNumberFormat="1" applyFont="1" applyBorder="1" applyAlignment="1">
      <alignment horizontal="left" wrapText="1"/>
    </xf>
  </cellXfs>
  <cellStyles count="112">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5" xr:uid="{B74EB137-2ED7-4443-952C-6DD1B135DAD2}"/>
    <cellStyle name="ハイパーリンク" xfId="89" builtinId="8"/>
    <cellStyle name="ハイパーリンク 2" xfId="56" xr:uid="{89DA4D60-BB25-43A6-B305-D12D2BDC0F59}"/>
    <cellStyle name="メモ 2" xfId="32" xr:uid="{F36423B3-A205-4FC6-AA3D-33AB2268322F}"/>
    <cellStyle name="メモ 2 2" xfId="59" xr:uid="{0BDCD19E-0F05-4D50-92B5-70BBAB3615D5}"/>
    <cellStyle name="メモ 2 2 2" xfId="80" xr:uid="{BF05C084-CDFA-4981-8C01-2722C3129623}"/>
    <cellStyle name="メモ 2 2 3" xfId="102" xr:uid="{651084B3-F2BE-43F4-91EA-6DBB64CBEB1C}"/>
    <cellStyle name="メモ 2 3" xfId="69" xr:uid="{739588C5-CF41-4D2F-985F-66837D438FE2}"/>
    <cellStyle name="メモ 2 4" xfId="91"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60" xr:uid="{DF088E56-3BC4-4D59-BB41-316B3940718E}"/>
    <cellStyle name="計算 2 2 2" xfId="81" xr:uid="{47D5DD0B-45A7-492D-AD85-C9EAB8A2052A}"/>
    <cellStyle name="計算 2 2 3" xfId="103" xr:uid="{B271E60C-85E3-435D-AD19-BA8EB77B079F}"/>
    <cellStyle name="計算 2 3" xfId="70" xr:uid="{68A2FD23-CCC6-4D6D-85C3-8CDB1DD5AAC2}"/>
    <cellStyle name="計算 2 4" xfId="92" xr:uid="{5EEAAF60-374B-40FA-AA3C-90CF269952E3}"/>
    <cellStyle name="警告文 2" xfId="36" xr:uid="{0BF261FB-2A1A-4881-BA19-6B828E257C68}"/>
    <cellStyle name="桁区切り" xfId="50" builtinId="6"/>
    <cellStyle name="桁区切り 2" xfId="2" xr:uid="{75ED8853-2BF7-4025-9E97-D19B3CF4ABF3}"/>
    <cellStyle name="桁区切り 3" xfId="54"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1" xr:uid="{C8947D0B-D091-4A31-B8F4-A1D6D2719992}"/>
    <cellStyle name="集計 2 2 2" xfId="82" xr:uid="{6BD40E9C-B876-4327-8570-79A503D6D63B}"/>
    <cellStyle name="集計 2 2 3" xfId="104" xr:uid="{9F56183A-58DC-4369-BC1F-10EF2EA6168B}"/>
    <cellStyle name="集計 2 3" xfId="71" xr:uid="{3764669B-CC81-4D60-898C-38F0891B7A2E}"/>
    <cellStyle name="集計 2 4" xfId="93" xr:uid="{08D2FE20-37EC-4499-91B5-06C012260177}"/>
    <cellStyle name="出力 2" xfId="42" xr:uid="{F14DCE16-C020-4B73-83F1-0FA798F12D02}"/>
    <cellStyle name="出力 2 2" xfId="62" xr:uid="{AFD28C3D-3C05-4E38-90D5-B6D5E032B5AE}"/>
    <cellStyle name="出力 2 2 2" xfId="83" xr:uid="{D956B99C-44A0-44A7-A17B-D8DEEE8C451C}"/>
    <cellStyle name="出力 2 2 3" xfId="105" xr:uid="{61C90634-E71A-4E49-9AFC-E3894A7ECA61}"/>
    <cellStyle name="出力 2 3" xfId="72" xr:uid="{9BA12ADF-8374-445E-BCA4-93B556410131}"/>
    <cellStyle name="出力 2 4" xfId="94" xr:uid="{3018DA72-8A49-4327-A9E6-15558A49EFED}"/>
    <cellStyle name="説明文 2" xfId="43" xr:uid="{55D648E0-7351-4237-8D14-076C2812E264}"/>
    <cellStyle name="通貨 2" xfId="53" xr:uid="{FA1CDA73-2A2E-40B4-AE2C-A94D0E3CA7B8}"/>
    <cellStyle name="通貨 2 2" xfId="67" xr:uid="{D7B04420-B170-44CD-81F4-A0862F7CC36A}"/>
    <cellStyle name="通貨 2 2 2" xfId="88" xr:uid="{90218E19-1EEC-43F9-BEC4-CDCF13130FB3}"/>
    <cellStyle name="通貨 2 2 3" xfId="110" xr:uid="{3BB1CFE2-86A3-469D-A9D0-1E84E2E309AA}"/>
    <cellStyle name="通貨 2 3" xfId="77" xr:uid="{D34AEFBD-AD91-4E87-B801-F6A80589CF34}"/>
    <cellStyle name="通貨 2 4" xfId="99" xr:uid="{50DED8B7-9AC5-49D8-9339-07E0CD02BCA3}"/>
    <cellStyle name="入力 2" xfId="44" xr:uid="{5FC0A0E6-D9A5-4C25-A840-C7A0D663989A}"/>
    <cellStyle name="入力 2 2" xfId="63" xr:uid="{6601939A-B508-460A-9946-FBF693BE48B7}"/>
    <cellStyle name="入力 2 2 2" xfId="84" xr:uid="{EE8B7A9A-65B3-4497-9DD4-2B08EF48C35B}"/>
    <cellStyle name="入力 2 2 3" xfId="106" xr:uid="{1819C082-93DE-47E6-9F0E-133AA9E43F30}"/>
    <cellStyle name="入力 2 3" xfId="73" xr:uid="{F87D28A7-CED3-46F9-82DA-296245A27758}"/>
    <cellStyle name="入力 2 4" xfId="95" xr:uid="{E823DBF4-F39C-403F-987E-353607155B57}"/>
    <cellStyle name="標準" xfId="0" builtinId="0"/>
    <cellStyle name="標準 2" xfId="1" xr:uid="{C181D3AF-1FF7-46AD-AA51-D0E08E6B47D7}"/>
    <cellStyle name="標準 2 2" xfId="47" xr:uid="{78CBD16C-74EA-4B7D-81FF-B0EDF0F0A6B8}"/>
    <cellStyle name="標準 2 3" xfId="58" xr:uid="{FC4F92B4-B33A-47AE-A9EF-D2AFF56DF578}"/>
    <cellStyle name="標準 2 3 2" xfId="79" xr:uid="{9EAACDEF-6619-47B5-8F62-E462E1178F75}"/>
    <cellStyle name="標準 2 3 3" xfId="101" xr:uid="{D7852B2C-4D9C-494B-B6EF-E19A549EFE46}"/>
    <cellStyle name="標準 2 4" xfId="68" xr:uid="{1122A8E8-6504-4ED6-A672-03CA8348DEFD}"/>
    <cellStyle name="標準 2 5" xfId="90" xr:uid="{9823F3CB-67A6-4D74-BC38-488C48455A08}"/>
    <cellStyle name="標準 3" xfId="4" xr:uid="{5017276E-1468-4AAB-AE83-DF6F043E89F7}"/>
    <cellStyle name="標準 3 2" xfId="48" xr:uid="{39325C0C-22FF-4C42-A29C-633CD69118C2}"/>
    <cellStyle name="標準 3 2 2" xfId="65" xr:uid="{27E35FB8-82D9-4027-A7C4-FCA18E3C8DFD}"/>
    <cellStyle name="標準 3 2 2 2" xfId="86" xr:uid="{D6AABB32-52D6-4488-ADDF-D266063481E7}"/>
    <cellStyle name="標準 3 2 2 3" xfId="108" xr:uid="{354E546D-C8D4-46B3-BB5C-50084915894E}"/>
    <cellStyle name="標準 3 2 3" xfId="75" xr:uid="{46B54EDE-875A-43A5-A5F9-578FC00D52A2}"/>
    <cellStyle name="標準 3 2 4" xfId="97" xr:uid="{756C4CD4-22DC-407C-9A5E-F7DFC0425C14}"/>
    <cellStyle name="標準 3 3" xfId="46" xr:uid="{A58E0CF6-FD0F-44C8-83E7-6FDD50093D7C}"/>
    <cellStyle name="標準 3 3 2" xfId="64" xr:uid="{26036CEE-F314-45C9-88D8-A497FFF1FC4D}"/>
    <cellStyle name="標準 3 3 2 2" xfId="85" xr:uid="{4C4F87F5-AD19-45ED-8601-81CA5C977B8E}"/>
    <cellStyle name="標準 3 3 2 3" xfId="107" xr:uid="{9FF4B912-F041-461A-91AD-8A83F2F5BB73}"/>
    <cellStyle name="標準 3 3 3" xfId="74" xr:uid="{0800E5BA-3C8E-41C1-B685-581B41558D93}"/>
    <cellStyle name="標準 3 3 4" xfId="96" xr:uid="{37EC3DEB-BC3B-49BA-9A63-99C477D58DAD}"/>
    <cellStyle name="標準 4" xfId="49" xr:uid="{B130D133-4CCA-4A07-B8CE-D4498E70152B}"/>
    <cellStyle name="標準 4 2" xfId="66" xr:uid="{B882137B-5608-4458-9576-2F1B266AE855}"/>
    <cellStyle name="標準 4 2 2" xfId="87" xr:uid="{B706BBEB-7A8E-45D2-98A5-C58FD73EF077}"/>
    <cellStyle name="標準 4 2 3" xfId="109" xr:uid="{AFEF0FB2-76AD-4D2A-8B94-1BD9145D3E96}"/>
    <cellStyle name="標準 4 3" xfId="76" xr:uid="{47BE5683-6ADF-465D-9D7B-18749D023508}"/>
    <cellStyle name="標準 4 4" xfId="98" xr:uid="{B7CFC33D-AC07-48FD-9948-E9A74543CCEE}"/>
    <cellStyle name="標準 5" xfId="52" xr:uid="{20188AE4-CD35-48C7-8BC2-61334AC5A580}"/>
    <cellStyle name="標準 6" xfId="57" xr:uid="{3E21409A-41EE-4816-95BE-9E156EAC1571}"/>
    <cellStyle name="標準 6 2" xfId="78" xr:uid="{D328E557-5BF1-486E-98B6-691266785AD7}"/>
    <cellStyle name="標準 6 3" xfId="100" xr:uid="{23E7C882-5BFA-4907-831D-10A236135B1D}"/>
    <cellStyle name="標準 7" xfId="111" xr:uid="{A01AA4F1-FCAD-4DA8-BB5B-F8122EDA4F41}"/>
    <cellStyle name="標準_Sheet1" xfId="3" xr:uid="{0737118A-3FBE-487C-9553-A67D3FD7C493}"/>
    <cellStyle name="標準_コピー ～ コピー ～ 結合テスト用_帳票出力" xfId="51" xr:uid="{D52BF624-40AC-4F24-873E-1C82AD1E19E8}"/>
    <cellStyle name="良い 2" xfId="45" xr:uid="{1411C0B2-F357-41EE-8291-8F280B0DC7E4}"/>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365760</xdr:colOff>
          <xdr:row>38</xdr:row>
          <xdr:rowOff>22860</xdr:rowOff>
        </xdr:from>
        <xdr:to>
          <xdr:col>4</xdr:col>
          <xdr:colOff>365760</xdr:colOff>
          <xdr:row>38</xdr:row>
          <xdr:rowOff>396240</xdr:rowOff>
        </xdr:to>
        <xdr:sp macro="" textlink="">
          <xdr:nvSpPr>
            <xdr:cNvPr id="9237" name="CheckBox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30480</xdr:colOff>
      <xdr:row>38</xdr:row>
      <xdr:rowOff>289560</xdr:rowOff>
    </xdr:from>
    <xdr:to>
      <xdr:col>4</xdr:col>
      <xdr:colOff>777240</xdr:colOff>
      <xdr:row>39</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0680" y="8823960"/>
          <a:ext cx="2346960" cy="2514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 領収書は</a:t>
          </a:r>
          <a:r>
            <a:rPr kumimoji="1" lang="en-US" altLang="ja-JP" sz="900">
              <a:solidFill>
                <a:schemeClr val="tx1"/>
              </a:solidFill>
            </a:rPr>
            <a:t>PDF</a:t>
          </a:r>
          <a:r>
            <a:rPr kumimoji="1" lang="ja-JP" altLang="en-US" sz="900">
              <a:solidFill>
                <a:schemeClr val="tx1"/>
              </a:solidFill>
            </a:rPr>
            <a:t>形式でメール添付にて送付</a:t>
          </a:r>
          <a:endParaRPr kumimoji="1" lang="en-US" altLang="ja-JP"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548640</xdr:colOff>
      <xdr:row>56</xdr:row>
      <xdr:rowOff>30480</xdr:rowOff>
    </xdr:from>
    <xdr:to>
      <xdr:col>2</xdr:col>
      <xdr:colOff>266700</xdr:colOff>
      <xdr:row>61</xdr:row>
      <xdr:rowOff>137160</xdr:rowOff>
    </xdr:to>
    <xdr:sp macro="" textlink="">
      <xdr:nvSpPr>
        <xdr:cNvPr id="2" name="吹き出し: 上矢印 1">
          <a:extLst>
            <a:ext uri="{FF2B5EF4-FFF2-40B4-BE49-F238E27FC236}">
              <a16:creationId xmlns:a16="http://schemas.microsoft.com/office/drawing/2014/main" id="{00000000-0008-0000-0100-000002000000}"/>
            </a:ext>
          </a:extLst>
        </xdr:cNvPr>
        <xdr:cNvSpPr/>
      </xdr:nvSpPr>
      <xdr:spPr>
        <a:xfrm>
          <a:off x="548640" y="14851380"/>
          <a:ext cx="1257300" cy="92964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着払いは</a:t>
          </a:r>
          <a:endParaRPr kumimoji="1" lang="en-US" altLang="ja-JP" sz="1400" b="1"/>
        </a:p>
        <a:p>
          <a:pPr algn="ctr"/>
          <a:r>
            <a:rPr kumimoji="1" lang="ja-JP" altLang="en-US" sz="1400" b="1"/>
            <a:t>「５」を入力！</a:t>
          </a:r>
        </a:p>
      </xdr:txBody>
    </xdr:sp>
    <xdr:clientData/>
  </xdr:twoCellAnchor>
  <xdr:twoCellAnchor>
    <xdr:from>
      <xdr:col>15</xdr:col>
      <xdr:colOff>152400</xdr:colOff>
      <xdr:row>30</xdr:row>
      <xdr:rowOff>304800</xdr:rowOff>
    </xdr:from>
    <xdr:to>
      <xdr:col>18</xdr:col>
      <xdr:colOff>678180</xdr:colOff>
      <xdr:row>33</xdr:row>
      <xdr:rowOff>251460</xdr:rowOff>
    </xdr:to>
    <xdr:sp macro="" textlink="">
      <xdr:nvSpPr>
        <xdr:cNvPr id="4" name="吹き出し: 上矢印 3">
          <a:extLst>
            <a:ext uri="{FF2B5EF4-FFF2-40B4-BE49-F238E27FC236}">
              <a16:creationId xmlns:a16="http://schemas.microsoft.com/office/drawing/2014/main" id="{00000000-0008-0000-0100-000004000000}"/>
            </a:ext>
          </a:extLst>
        </xdr:cNvPr>
        <xdr:cNvSpPr/>
      </xdr:nvSpPr>
      <xdr:spPr>
        <a:xfrm>
          <a:off x="10957560" y="639318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00000000-0008-0000-0100-000003000000}"/>
            </a:ext>
          </a:extLst>
        </xdr:cNvPr>
        <xdr:cNvSpPr/>
      </xdr:nvSpPr>
      <xdr:spPr>
        <a:xfrm>
          <a:off x="2788920" y="7139940"/>
          <a:ext cx="421386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59272</xdr:colOff>
      <xdr:row>39</xdr:row>
      <xdr:rowOff>143934</xdr:rowOff>
    </xdr:from>
    <xdr:to>
      <xdr:col>47</xdr:col>
      <xdr:colOff>16938</xdr:colOff>
      <xdr:row>41</xdr:row>
      <xdr:rowOff>84667</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03205" y="10058401"/>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2" name="吹き出し: 左矢印 1">
          <a:extLst>
            <a:ext uri="{FF2B5EF4-FFF2-40B4-BE49-F238E27FC236}">
              <a16:creationId xmlns:a16="http://schemas.microsoft.com/office/drawing/2014/main" id="{00000000-0008-0000-0200-000002000000}"/>
            </a:ext>
          </a:extLst>
        </xdr:cNvPr>
        <xdr:cNvSpPr/>
      </xdr:nvSpPr>
      <xdr:spPr>
        <a:xfrm>
          <a:off x="6874933" y="1735667"/>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00000000-0008-0000-0500-000006000000}"/>
            </a:ext>
          </a:extLst>
        </xdr:cNvPr>
        <xdr:cNvSpPr/>
      </xdr:nvSpPr>
      <xdr:spPr>
        <a:xfrm>
          <a:off x="6858000" y="17272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0000000-0008-0000-0500-000007000000}"/>
            </a:ext>
          </a:extLst>
        </xdr:cNvPr>
        <xdr:cNvSpPr/>
      </xdr:nvSpPr>
      <xdr:spPr>
        <a:xfrm>
          <a:off x="6858000" y="575732"/>
          <a:ext cx="268393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742267" y="2294467"/>
          <a:ext cx="2929467"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2" name="吹き出し: 左矢印 1">
          <a:extLst>
            <a:ext uri="{FF2B5EF4-FFF2-40B4-BE49-F238E27FC236}">
              <a16:creationId xmlns:a16="http://schemas.microsoft.com/office/drawing/2014/main" id="{00000000-0008-0000-0600-000002000000}"/>
            </a:ext>
          </a:extLst>
        </xdr:cNvPr>
        <xdr:cNvSpPr/>
      </xdr:nvSpPr>
      <xdr:spPr>
        <a:xfrm>
          <a:off x="6747931"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00" y="2260599"/>
          <a:ext cx="286173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00000000-0008-0000-0700-000003000000}"/>
            </a:ext>
          </a:extLst>
        </xdr:cNvPr>
        <xdr:cNvSpPr/>
      </xdr:nvSpPr>
      <xdr:spPr>
        <a:xfrm>
          <a:off x="6739463"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24</xdr:row>
      <xdr:rowOff>84668</xdr:rowOff>
    </xdr:from>
    <xdr:to>
      <xdr:col>51</xdr:col>
      <xdr:colOff>2997200</xdr:colOff>
      <xdr:row>26</xdr:row>
      <xdr:rowOff>270935</xdr:rowOff>
    </xdr:to>
    <xdr:sp macro="" textlink="">
      <xdr:nvSpPr>
        <xdr:cNvPr id="5" name="吹き出し: 左矢印 4">
          <a:extLst>
            <a:ext uri="{FF2B5EF4-FFF2-40B4-BE49-F238E27FC236}">
              <a16:creationId xmlns:a16="http://schemas.microsoft.com/office/drawing/2014/main" id="{00000000-0008-0000-0700-000005000000}"/>
            </a:ext>
          </a:extLst>
        </xdr:cNvPr>
        <xdr:cNvSpPr/>
      </xdr:nvSpPr>
      <xdr:spPr>
        <a:xfrm>
          <a:off x="6714067" y="6256868"/>
          <a:ext cx="3107266" cy="880534"/>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46494" y="3630706"/>
          <a:ext cx="3388659" cy="172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00000000-0008-0000-0800-000003000000}"/>
            </a:ext>
          </a:extLst>
        </xdr:cNvPr>
        <xdr:cNvSpPr/>
      </xdr:nvSpPr>
      <xdr:spPr>
        <a:xfrm>
          <a:off x="7933767" y="232185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240\e\2_&#24195;&#22577;&#12539;&#30740;&#20462;&#37096;\&#9670;&#26862;&#12539;&#30707;&#20117;&#12501;&#12457;&#12523;&#12480;\&#26862;\&#35531;&#27714;&#26360;&#65286;&#36865;&#20184;&#29366;\&#27665;&#38291;\&#12304;&#27665;&#38291;&#12305;&#22259;&#26360;&#35531;&#27714;&#26360;&#39006;&#19968;&#24335;&#65288;&#26862;&#32232;&#38598;&#20013;0422&#65289;.xlsx" TargetMode="External"/><Relationship Id="rId1" Type="http://schemas.openxmlformats.org/officeDocument/2006/relationships/externalLinkPath" Target="file:///\\192.168.1.240\e\2_&#24195;&#22577;&#12539;&#30740;&#20462;&#37096;\&#9670;&#26862;&#12539;&#30707;&#20117;&#12501;&#12457;&#12523;&#12480;\&#26862;\&#32232;&#38598;&#20013;\&#12304;&#27665;&#38291;&#12305;&#22259;&#26360;&#35531;&#27714;&#26360;&#39006;&#19968;&#24335;&#65288;&#26862;&#32232;&#38598;&#20013;042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民間】非会員"/>
      <sheetName val="見積書"/>
      <sheetName val="納品書 "/>
      <sheetName val="請求書"/>
      <sheetName val="一般・行政送付状 (全協)  "/>
      <sheetName val="一般送付状 (全協＋加除)"/>
      <sheetName val="一般送付状 (全協＋民事法務協会＋加除)  "/>
      <sheetName val="一般送付状 (民事法務協会＋加除のみ)"/>
      <sheetName val="一般送付状 (加除出版のみ) "/>
      <sheetName val="宛名TEL"/>
      <sheetName val="宛名印刷"/>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mypage.kuronekoyamato.co.jp/bmypage/servlet/jp.co.kuronekoyamato.wur.hmp.servlet.user.HMPLGI0010JspServlet" TargetMode="External"/><Relationship Id="rId1" Type="http://schemas.openxmlformats.org/officeDocument/2006/relationships/hyperlink" Target="https://bmypage.kuronekoyamato.co.jp/bmypage/servlet/jp.co.kuronekoyamato.wur.hmp.servlet.user.HMPLGI0010JspServle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57"/>
  <sheetViews>
    <sheetView showGridLines="0" tabSelected="1" zoomScaleNormal="100" zoomScaleSheetLayoutView="100" workbookViewId="0">
      <selection activeCell="M10" sqref="M10"/>
    </sheetView>
  </sheetViews>
  <sheetFormatPr defaultColWidth="8.88671875" defaultRowHeight="13.2"/>
  <cols>
    <col min="1" max="6" width="11.6640625" style="10" customWidth="1"/>
    <col min="7" max="7" width="12.6640625" style="10" bestFit="1" customWidth="1"/>
    <col min="8" max="16384" width="8.88671875" style="10"/>
  </cols>
  <sheetData>
    <row r="1" spans="1:11">
      <c r="A1" s="373" t="s">
        <v>307</v>
      </c>
      <c r="B1" s="373"/>
      <c r="C1" s="373"/>
      <c r="D1" s="373"/>
      <c r="E1" s="373"/>
      <c r="F1" s="373"/>
      <c r="G1" s="373"/>
      <c r="H1" s="373"/>
      <c r="I1" s="373"/>
      <c r="J1" s="373"/>
      <c r="K1" s="373"/>
    </row>
    <row r="2" spans="1:11">
      <c r="A2" s="373"/>
      <c r="B2" s="373"/>
      <c r="C2" s="373"/>
      <c r="D2" s="373"/>
      <c r="E2" s="373"/>
      <c r="F2" s="373"/>
      <c r="G2" s="373"/>
      <c r="H2" s="373"/>
      <c r="I2" s="373"/>
      <c r="J2" s="373"/>
      <c r="K2" s="373"/>
    </row>
    <row r="3" spans="1:11">
      <c r="A3" s="373"/>
      <c r="B3" s="373"/>
      <c r="C3" s="373"/>
      <c r="D3" s="373"/>
      <c r="E3" s="373"/>
      <c r="F3" s="373"/>
      <c r="G3" s="373"/>
      <c r="H3" s="373"/>
      <c r="I3" s="373"/>
      <c r="J3" s="373"/>
      <c r="K3" s="373"/>
    </row>
    <row r="4" spans="1:11" ht="13.8" customHeight="1">
      <c r="A4" s="5"/>
      <c r="B4" s="5"/>
      <c r="C4" s="5"/>
      <c r="D4" s="5"/>
      <c r="E4" s="5"/>
      <c r="F4" s="5"/>
      <c r="G4" s="5"/>
      <c r="H4" s="5"/>
      <c r="I4" s="5"/>
      <c r="J4" s="5"/>
      <c r="K4" s="5"/>
    </row>
    <row r="5" spans="1:11" ht="13.8" thickBot="1">
      <c r="G5" s="89" t="s">
        <v>274</v>
      </c>
      <c r="H5" s="378" t="s">
        <v>275</v>
      </c>
      <c r="I5" s="378"/>
      <c r="J5" s="378"/>
      <c r="K5" s="378"/>
    </row>
    <row r="6" spans="1:11" ht="27" customHeight="1">
      <c r="A6" s="374" t="s">
        <v>309</v>
      </c>
      <c r="B6" s="375"/>
      <c r="C6" s="375"/>
      <c r="D6" s="375"/>
      <c r="E6" s="375"/>
      <c r="F6" s="375"/>
      <c r="G6" s="87" t="s">
        <v>5</v>
      </c>
      <c r="H6" s="88" t="s">
        <v>6</v>
      </c>
      <c r="I6" s="376" t="s">
        <v>7</v>
      </c>
      <c r="J6" s="376"/>
      <c r="K6" s="377"/>
    </row>
    <row r="7" spans="1:11" ht="18.45" customHeight="1">
      <c r="A7" s="360" t="s">
        <v>8</v>
      </c>
      <c r="B7" s="361"/>
      <c r="C7" s="361"/>
      <c r="D7" s="361"/>
      <c r="E7" s="361"/>
      <c r="F7" s="361"/>
      <c r="G7" s="6">
        <v>7000</v>
      </c>
      <c r="H7" s="91"/>
      <c r="I7" s="362"/>
      <c r="J7" s="362"/>
      <c r="K7" s="363"/>
    </row>
    <row r="8" spans="1:11" ht="18.45" customHeight="1">
      <c r="A8" s="360" t="s">
        <v>35</v>
      </c>
      <c r="B8" s="379"/>
      <c r="C8" s="379"/>
      <c r="D8" s="379"/>
      <c r="E8" s="379"/>
      <c r="F8" s="379"/>
      <c r="G8" s="6">
        <v>4500</v>
      </c>
      <c r="H8" s="91"/>
      <c r="I8" s="362"/>
      <c r="J8" s="362"/>
      <c r="K8" s="363"/>
    </row>
    <row r="9" spans="1:11" ht="18.45" customHeight="1">
      <c r="A9" s="360" t="s">
        <v>9</v>
      </c>
      <c r="B9" s="361"/>
      <c r="C9" s="361"/>
      <c r="D9" s="361"/>
      <c r="E9" s="361"/>
      <c r="F9" s="361"/>
      <c r="G9" s="6">
        <v>4500</v>
      </c>
      <c r="H9" s="91"/>
      <c r="I9" s="362"/>
      <c r="J9" s="362"/>
      <c r="K9" s="363"/>
    </row>
    <row r="10" spans="1:11" ht="18.45" customHeight="1">
      <c r="A10" s="360" t="s">
        <v>337</v>
      </c>
      <c r="B10" s="361"/>
      <c r="C10" s="361"/>
      <c r="D10" s="361"/>
      <c r="E10" s="361"/>
      <c r="F10" s="361"/>
      <c r="G10" s="6">
        <v>3400</v>
      </c>
      <c r="H10" s="91"/>
      <c r="I10" s="362" t="s">
        <v>187</v>
      </c>
      <c r="J10" s="362"/>
      <c r="K10" s="363"/>
    </row>
    <row r="11" spans="1:11" ht="18.45" customHeight="1">
      <c r="A11" s="360" t="s">
        <v>10</v>
      </c>
      <c r="B11" s="361"/>
      <c r="C11" s="361"/>
      <c r="D11" s="361"/>
      <c r="E11" s="361"/>
      <c r="F11" s="361"/>
      <c r="G11" s="6">
        <v>3200</v>
      </c>
      <c r="H11" s="91"/>
      <c r="I11" s="362"/>
      <c r="J11" s="362"/>
      <c r="K11" s="363"/>
    </row>
    <row r="12" spans="1:11" ht="18.45" customHeight="1">
      <c r="A12" s="360" t="s">
        <v>11</v>
      </c>
      <c r="B12" s="361"/>
      <c r="C12" s="361"/>
      <c r="D12" s="361"/>
      <c r="E12" s="361"/>
      <c r="F12" s="361"/>
      <c r="G12" s="6">
        <v>3500</v>
      </c>
      <c r="H12" s="91"/>
      <c r="I12" s="362"/>
      <c r="J12" s="362"/>
      <c r="K12" s="363"/>
    </row>
    <row r="13" spans="1:11" ht="18.45" customHeight="1">
      <c r="A13" s="360" t="s">
        <v>338</v>
      </c>
      <c r="B13" s="361"/>
      <c r="C13" s="361"/>
      <c r="D13" s="361"/>
      <c r="E13" s="361"/>
      <c r="F13" s="361"/>
      <c r="G13" s="6">
        <v>3600</v>
      </c>
      <c r="H13" s="91"/>
      <c r="I13" s="362"/>
      <c r="J13" s="362"/>
      <c r="K13" s="363"/>
    </row>
    <row r="14" spans="1:11" ht="18.45" customHeight="1">
      <c r="A14" s="360" t="s">
        <v>339</v>
      </c>
      <c r="B14" s="361"/>
      <c r="C14" s="361"/>
      <c r="D14" s="361"/>
      <c r="E14" s="361"/>
      <c r="F14" s="361"/>
      <c r="G14" s="6">
        <v>2300</v>
      </c>
      <c r="H14" s="91"/>
      <c r="I14" s="362"/>
      <c r="J14" s="362"/>
      <c r="K14" s="363"/>
    </row>
    <row r="15" spans="1:11" ht="18.45" customHeight="1">
      <c r="A15" s="360" t="s">
        <v>340</v>
      </c>
      <c r="B15" s="361"/>
      <c r="C15" s="361"/>
      <c r="D15" s="361"/>
      <c r="E15" s="361"/>
      <c r="F15" s="361"/>
      <c r="G15" s="6">
        <v>2000</v>
      </c>
      <c r="H15" s="91"/>
      <c r="I15" s="362"/>
      <c r="J15" s="362"/>
      <c r="K15" s="363"/>
    </row>
    <row r="16" spans="1:11" ht="18.45" customHeight="1">
      <c r="A16" s="360" t="s">
        <v>12</v>
      </c>
      <c r="B16" s="361"/>
      <c r="C16" s="361"/>
      <c r="D16" s="361"/>
      <c r="E16" s="361"/>
      <c r="F16" s="361"/>
      <c r="G16" s="6">
        <v>70</v>
      </c>
      <c r="H16" s="91"/>
      <c r="I16" s="362" t="s">
        <v>188</v>
      </c>
      <c r="J16" s="362"/>
      <c r="K16" s="363"/>
    </row>
    <row r="17" spans="1:11" ht="18.45" customHeight="1">
      <c r="A17" s="360" t="s">
        <v>13</v>
      </c>
      <c r="B17" s="361"/>
      <c r="C17" s="361"/>
      <c r="D17" s="361"/>
      <c r="E17" s="361"/>
      <c r="F17" s="361"/>
      <c r="G17" s="6">
        <v>70</v>
      </c>
      <c r="H17" s="91"/>
      <c r="I17" s="362" t="s">
        <v>188</v>
      </c>
      <c r="J17" s="362"/>
      <c r="K17" s="363"/>
    </row>
    <row r="18" spans="1:11" ht="18.45" customHeight="1">
      <c r="A18" s="360" t="s">
        <v>14</v>
      </c>
      <c r="B18" s="361"/>
      <c r="C18" s="361"/>
      <c r="D18" s="361"/>
      <c r="E18" s="361"/>
      <c r="F18" s="361"/>
      <c r="G18" s="6">
        <v>70</v>
      </c>
      <c r="H18" s="91"/>
      <c r="I18" s="362" t="s">
        <v>188</v>
      </c>
      <c r="J18" s="362"/>
      <c r="K18" s="363"/>
    </row>
    <row r="19" spans="1:11" ht="18.45" customHeight="1">
      <c r="A19" s="360" t="s">
        <v>15</v>
      </c>
      <c r="B19" s="361"/>
      <c r="C19" s="361"/>
      <c r="D19" s="361"/>
      <c r="E19" s="361"/>
      <c r="F19" s="361"/>
      <c r="G19" s="7">
        <v>61</v>
      </c>
      <c r="H19" s="91"/>
      <c r="I19" s="362" t="s">
        <v>188</v>
      </c>
      <c r="J19" s="362"/>
      <c r="K19" s="363"/>
    </row>
    <row r="20" spans="1:11" ht="18.45" customHeight="1">
      <c r="A20" s="360" t="s">
        <v>16</v>
      </c>
      <c r="B20" s="361"/>
      <c r="C20" s="361"/>
      <c r="D20" s="361"/>
      <c r="E20" s="361"/>
      <c r="F20" s="361"/>
      <c r="G20" s="7">
        <v>82</v>
      </c>
      <c r="H20" s="91"/>
      <c r="I20" s="362" t="s">
        <v>188</v>
      </c>
      <c r="J20" s="362"/>
      <c r="K20" s="363"/>
    </row>
    <row r="21" spans="1:11" ht="18.45" customHeight="1">
      <c r="A21" s="360" t="s">
        <v>17</v>
      </c>
      <c r="B21" s="361"/>
      <c r="C21" s="361"/>
      <c r="D21" s="361"/>
      <c r="E21" s="361"/>
      <c r="F21" s="361"/>
      <c r="G21" s="7">
        <v>305</v>
      </c>
      <c r="H21" s="91"/>
      <c r="I21" s="362" t="s">
        <v>189</v>
      </c>
      <c r="J21" s="362"/>
      <c r="K21" s="363"/>
    </row>
    <row r="22" spans="1:11" ht="18.45" customHeight="1" thickBot="1">
      <c r="A22" s="364" t="s">
        <v>18</v>
      </c>
      <c r="B22" s="365"/>
      <c r="C22" s="365"/>
      <c r="D22" s="365"/>
      <c r="E22" s="365"/>
      <c r="F22" s="365"/>
      <c r="G22" s="8">
        <v>305</v>
      </c>
      <c r="H22" s="92"/>
      <c r="I22" s="366" t="s">
        <v>189</v>
      </c>
      <c r="J22" s="366"/>
      <c r="K22" s="367"/>
    </row>
    <row r="23" spans="1:11" ht="18.45" customHeight="1">
      <c r="A23" s="368" t="s">
        <v>19</v>
      </c>
      <c r="B23" s="369"/>
      <c r="C23" s="369"/>
      <c r="D23" s="369"/>
      <c r="E23" s="369"/>
      <c r="F23" s="369"/>
      <c r="G23" s="369"/>
      <c r="H23" s="369"/>
      <c r="I23" s="369"/>
      <c r="J23" s="369"/>
      <c r="K23" s="370"/>
    </row>
    <row r="24" spans="1:11" ht="18.45" customHeight="1">
      <c r="A24" s="371" t="s">
        <v>20</v>
      </c>
      <c r="B24" s="372"/>
      <c r="C24" s="372"/>
      <c r="D24" s="372"/>
      <c r="E24" s="372"/>
      <c r="F24" s="372"/>
      <c r="G24" s="6">
        <v>3143</v>
      </c>
      <c r="H24" s="91"/>
      <c r="I24" s="382" t="s">
        <v>281</v>
      </c>
      <c r="J24" s="383"/>
      <c r="K24" s="384"/>
    </row>
    <row r="25" spans="1:11" ht="18.45" customHeight="1" thickBot="1">
      <c r="A25" s="342" t="s">
        <v>342</v>
      </c>
      <c r="B25" s="343"/>
      <c r="C25" s="343"/>
      <c r="D25" s="343"/>
      <c r="E25" s="343"/>
      <c r="F25" s="343"/>
      <c r="G25" s="9">
        <v>4620</v>
      </c>
      <c r="H25" s="92"/>
      <c r="I25" s="385"/>
      <c r="J25" s="386"/>
      <c r="K25" s="387"/>
    </row>
    <row r="26" spans="1:11" ht="18.45" customHeight="1">
      <c r="A26" s="357" t="s">
        <v>21</v>
      </c>
      <c r="B26" s="358"/>
      <c r="C26" s="358"/>
      <c r="D26" s="358"/>
      <c r="E26" s="358"/>
      <c r="F26" s="358"/>
      <c r="G26" s="358"/>
      <c r="H26" s="358"/>
      <c r="I26" s="358"/>
      <c r="J26" s="358"/>
      <c r="K26" s="359"/>
    </row>
    <row r="27" spans="1:11" ht="18.45" customHeight="1">
      <c r="A27" s="332" t="s">
        <v>186</v>
      </c>
      <c r="B27" s="333"/>
      <c r="C27" s="333"/>
      <c r="D27" s="333"/>
      <c r="E27" s="333"/>
      <c r="F27" s="334"/>
      <c r="G27" s="6">
        <v>6500</v>
      </c>
      <c r="H27" s="91"/>
      <c r="I27" s="388" t="s">
        <v>306</v>
      </c>
      <c r="J27" s="389"/>
      <c r="K27" s="390"/>
    </row>
    <row r="28" spans="1:11" ht="18.45" customHeight="1">
      <c r="A28" s="332" t="s">
        <v>361</v>
      </c>
      <c r="B28" s="333"/>
      <c r="C28" s="333"/>
      <c r="D28" s="333"/>
      <c r="E28" s="333"/>
      <c r="F28" s="334"/>
      <c r="G28" s="6">
        <v>4500</v>
      </c>
      <c r="H28" s="91"/>
      <c r="I28" s="391"/>
      <c r="J28" s="392"/>
      <c r="K28" s="393"/>
    </row>
    <row r="29" spans="1:11" ht="18.45" customHeight="1">
      <c r="A29" s="335" t="s">
        <v>3</v>
      </c>
      <c r="B29" s="336"/>
      <c r="C29" s="336"/>
      <c r="D29" s="336"/>
      <c r="E29" s="336"/>
      <c r="F29" s="337"/>
      <c r="G29" s="6">
        <v>4600</v>
      </c>
      <c r="H29" s="91"/>
      <c r="I29" s="391"/>
      <c r="J29" s="392"/>
      <c r="K29" s="393"/>
    </row>
    <row r="30" spans="1:11" ht="18.45" customHeight="1" thickBot="1">
      <c r="A30" s="342" t="s">
        <v>22</v>
      </c>
      <c r="B30" s="343"/>
      <c r="C30" s="343"/>
      <c r="D30" s="343"/>
      <c r="E30" s="343"/>
      <c r="F30" s="343"/>
      <c r="G30" s="9" t="s">
        <v>23</v>
      </c>
      <c r="H30" s="92"/>
      <c r="I30" s="394"/>
      <c r="J30" s="395"/>
      <c r="K30" s="396"/>
    </row>
    <row r="31" spans="1:11">
      <c r="A31" s="344"/>
      <c r="B31" s="344"/>
      <c r="C31" s="344"/>
      <c r="D31" s="344"/>
      <c r="E31" s="344"/>
      <c r="F31" s="344"/>
    </row>
    <row r="32" spans="1:11" ht="13.8" thickBot="1">
      <c r="A32" s="345" t="s">
        <v>303</v>
      </c>
      <c r="B32" s="345"/>
      <c r="C32" s="345"/>
      <c r="D32" s="345"/>
      <c r="E32" s="345"/>
      <c r="F32" s="345"/>
      <c r="G32" s="345"/>
      <c r="H32" s="345"/>
      <c r="I32" s="345"/>
      <c r="J32" s="345"/>
      <c r="K32" s="345"/>
    </row>
    <row r="33" spans="1:11" ht="19.95" customHeight="1">
      <c r="A33" s="346" t="s">
        <v>25</v>
      </c>
      <c r="B33" s="347"/>
      <c r="C33" s="114" t="s">
        <v>36</v>
      </c>
      <c r="D33" s="338"/>
      <c r="E33" s="339"/>
      <c r="F33" s="84" t="s">
        <v>282</v>
      </c>
      <c r="G33" s="85"/>
      <c r="H33" s="85"/>
      <c r="I33" s="85"/>
      <c r="J33" s="85"/>
      <c r="K33" s="86"/>
    </row>
    <row r="34" spans="1:11" ht="19.95" customHeight="1">
      <c r="A34" s="348"/>
      <c r="B34" s="349"/>
      <c r="C34" s="350"/>
      <c r="D34" s="351"/>
      <c r="E34" s="351"/>
      <c r="F34" s="351"/>
      <c r="G34" s="351"/>
      <c r="H34" s="351"/>
      <c r="I34" s="351"/>
      <c r="J34" s="351"/>
      <c r="K34" s="352"/>
    </row>
    <row r="35" spans="1:11" ht="19.95" customHeight="1">
      <c r="A35" s="353" t="s">
        <v>308</v>
      </c>
      <c r="B35" s="349"/>
      <c r="C35" s="354"/>
      <c r="D35" s="355"/>
      <c r="E35" s="355"/>
      <c r="F35" s="355"/>
      <c r="G35" s="355"/>
      <c r="H35" s="355"/>
      <c r="I35" s="355"/>
      <c r="J35" s="355"/>
      <c r="K35" s="356"/>
    </row>
    <row r="36" spans="1:11" ht="19.95" customHeight="1">
      <c r="A36" s="348"/>
      <c r="B36" s="349"/>
      <c r="C36" s="115" t="s">
        <v>283</v>
      </c>
      <c r="D36" s="340"/>
      <c r="E36" s="313"/>
      <c r="F36" s="313"/>
      <c r="G36" s="341"/>
      <c r="H36" s="115" t="s">
        <v>284</v>
      </c>
      <c r="I36" s="340"/>
      <c r="J36" s="313"/>
      <c r="K36" s="314"/>
    </row>
    <row r="37" spans="1:11" ht="19.95" customHeight="1">
      <c r="A37" s="310" t="s">
        <v>304</v>
      </c>
      <c r="B37" s="311"/>
      <c r="C37" s="312"/>
      <c r="D37" s="313"/>
      <c r="E37" s="313"/>
      <c r="F37" s="313"/>
      <c r="G37" s="313"/>
      <c r="H37" s="313"/>
      <c r="I37" s="313"/>
      <c r="J37" s="313"/>
      <c r="K37" s="314"/>
    </row>
    <row r="38" spans="1:11" ht="19.95" customHeight="1">
      <c r="A38" s="315" t="s">
        <v>305</v>
      </c>
      <c r="B38" s="316"/>
      <c r="C38" s="318"/>
      <c r="D38" s="319"/>
      <c r="E38" s="320"/>
      <c r="F38" s="111" t="s">
        <v>285</v>
      </c>
      <c r="G38" s="112"/>
      <c r="H38" s="113" t="s">
        <v>286</v>
      </c>
      <c r="I38" s="329"/>
      <c r="J38" s="330"/>
      <c r="K38" s="331"/>
    </row>
    <row r="39" spans="1:11" ht="41.4" customHeight="1" thickBot="1">
      <c r="A39" s="321" t="s">
        <v>292</v>
      </c>
      <c r="B39" s="322"/>
      <c r="C39" s="326"/>
      <c r="D39" s="327"/>
      <c r="E39" s="328"/>
      <c r="F39" s="138" t="s">
        <v>302</v>
      </c>
      <c r="G39" s="323"/>
      <c r="H39" s="324"/>
      <c r="I39" s="324"/>
      <c r="J39" s="324"/>
      <c r="K39" s="325"/>
    </row>
    <row r="41" spans="1:11" s="96" customFormat="1">
      <c r="A41" s="317" t="s">
        <v>272</v>
      </c>
      <c r="B41" s="317"/>
      <c r="C41" s="317"/>
      <c r="D41" s="317"/>
      <c r="E41" s="317"/>
      <c r="F41" s="317"/>
      <c r="G41" s="317"/>
      <c r="H41" s="317"/>
      <c r="I41" s="317"/>
      <c r="J41" s="317"/>
      <c r="K41" s="317"/>
    </row>
    <row r="42" spans="1:11" s="96" customFormat="1">
      <c r="A42" s="95" t="s">
        <v>273</v>
      </c>
      <c r="B42" s="95"/>
      <c r="C42" s="95"/>
      <c r="D42" s="95"/>
      <c r="E42" s="95"/>
      <c r="F42" s="95"/>
      <c r="G42" s="95"/>
      <c r="H42" s="95"/>
      <c r="I42" s="95"/>
      <c r="J42" s="95"/>
      <c r="K42" s="95"/>
    </row>
    <row r="43" spans="1:11" s="153" customFormat="1" ht="20.399999999999999" customHeight="1">
      <c r="A43" s="151" t="s">
        <v>333</v>
      </c>
      <c r="B43" s="305" t="s">
        <v>334</v>
      </c>
      <c r="C43" s="152"/>
      <c r="D43" s="152"/>
      <c r="E43" s="306" t="s">
        <v>354</v>
      </c>
      <c r="F43" s="307"/>
      <c r="G43" s="307"/>
      <c r="H43" s="307"/>
      <c r="I43" s="307"/>
      <c r="J43" s="307"/>
      <c r="K43" s="307"/>
    </row>
    <row r="44" spans="1:11" s="154" customFormat="1" ht="15" customHeight="1">
      <c r="A44" s="309" t="s">
        <v>336</v>
      </c>
      <c r="B44" s="309"/>
      <c r="C44" s="309"/>
      <c r="D44" s="309"/>
      <c r="E44" s="309"/>
      <c r="F44" s="309"/>
      <c r="G44" s="309"/>
      <c r="H44" s="309"/>
      <c r="I44" s="309"/>
      <c r="J44" s="309"/>
      <c r="K44" s="309"/>
    </row>
    <row r="45" spans="1:11" s="96" customFormat="1">
      <c r="A45" s="97" t="s">
        <v>288</v>
      </c>
    </row>
    <row r="46" spans="1:11" s="96" customFormat="1">
      <c r="A46" s="96" t="s">
        <v>276</v>
      </c>
    </row>
    <row r="47" spans="1:11" s="96" customFormat="1">
      <c r="A47" s="96" t="s">
        <v>293</v>
      </c>
    </row>
    <row r="48" spans="1:11" s="96" customFormat="1">
      <c r="A48" s="96" t="s">
        <v>294</v>
      </c>
    </row>
    <row r="49" spans="1:48" s="96" customFormat="1"/>
    <row r="50" spans="1:48" s="141" customFormat="1" ht="60" customHeight="1">
      <c r="A50" s="380" t="s">
        <v>324</v>
      </c>
      <c r="B50" s="380"/>
      <c r="C50" s="380"/>
      <c r="D50" s="380"/>
      <c r="E50" s="380"/>
      <c r="F50" s="380"/>
      <c r="G50" s="380"/>
      <c r="H50" s="380"/>
      <c r="I50" s="380"/>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0"/>
      <c r="AT50" s="10"/>
      <c r="AU50" s="10"/>
      <c r="AV50" s="140"/>
    </row>
    <row r="51" spans="1:48" s="141" customFormat="1" ht="18" customHeight="1">
      <c r="A51" s="142"/>
      <c r="B51" s="142"/>
      <c r="C51" s="140"/>
      <c r="D51" s="140"/>
      <c r="E51" s="140"/>
      <c r="F51" s="140"/>
      <c r="G51" s="140"/>
      <c r="H51" s="140"/>
      <c r="I51" s="140"/>
      <c r="AM51" s="142"/>
      <c r="AN51" s="142"/>
      <c r="AO51" s="142"/>
      <c r="AP51" s="142"/>
      <c r="AQ51" s="142"/>
      <c r="AR51" s="142"/>
      <c r="AS51" s="10"/>
      <c r="AT51" s="10"/>
      <c r="AU51" s="10"/>
      <c r="AV51" s="142"/>
    </row>
    <row r="52" spans="1:48" s="141" customFormat="1" ht="60" customHeight="1">
      <c r="A52" s="381" t="s">
        <v>335</v>
      </c>
      <c r="B52" s="381"/>
      <c r="C52" s="381"/>
      <c r="D52" s="381"/>
      <c r="E52" s="381"/>
      <c r="F52" s="381"/>
      <c r="G52" s="381"/>
      <c r="H52" s="381"/>
      <c r="I52" s="381"/>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0"/>
      <c r="AT52" s="10"/>
      <c r="AU52" s="10"/>
      <c r="AV52" s="140"/>
    </row>
    <row r="54" spans="1:48" ht="25.2" customHeight="1">
      <c r="A54" s="10" t="s">
        <v>280</v>
      </c>
    </row>
    <row r="55" spans="1:48" ht="31.2" customHeight="1"/>
    <row r="56" spans="1:48" ht="36" customHeight="1"/>
    <row r="57" spans="1:48" ht="36" customHeight="1"/>
  </sheetData>
  <sheetProtection sheet="1" formatCells="0"/>
  <mergeCells count="67">
    <mergeCell ref="A50:I50"/>
    <mergeCell ref="A52:I52"/>
    <mergeCell ref="I24:K25"/>
    <mergeCell ref="I27:K30"/>
    <mergeCell ref="A11:F11"/>
    <mergeCell ref="I11:K11"/>
    <mergeCell ref="A12:F12"/>
    <mergeCell ref="I12:K12"/>
    <mergeCell ref="A13:F13"/>
    <mergeCell ref="I13:K13"/>
    <mergeCell ref="A14:F14"/>
    <mergeCell ref="I14:K14"/>
    <mergeCell ref="A15:F15"/>
    <mergeCell ref="I15:K15"/>
    <mergeCell ref="A16:F16"/>
    <mergeCell ref="I16:K16"/>
    <mergeCell ref="A8:F8"/>
    <mergeCell ref="I8:K8"/>
    <mergeCell ref="A9:F9"/>
    <mergeCell ref="I9:K9"/>
    <mergeCell ref="A10:F10"/>
    <mergeCell ref="I10:K10"/>
    <mergeCell ref="A1:K3"/>
    <mergeCell ref="A6:F6"/>
    <mergeCell ref="I6:K6"/>
    <mergeCell ref="A7:F7"/>
    <mergeCell ref="I7:K7"/>
    <mergeCell ref="H5:K5"/>
    <mergeCell ref="A17:F17"/>
    <mergeCell ref="I17:K17"/>
    <mergeCell ref="A18:F18"/>
    <mergeCell ref="I18:K18"/>
    <mergeCell ref="A19:F19"/>
    <mergeCell ref="I19:K19"/>
    <mergeCell ref="A26:K26"/>
    <mergeCell ref="A20:F20"/>
    <mergeCell ref="I20:K20"/>
    <mergeCell ref="A21:F21"/>
    <mergeCell ref="I21:K21"/>
    <mergeCell ref="A22:F22"/>
    <mergeCell ref="I22:K22"/>
    <mergeCell ref="A23:K23"/>
    <mergeCell ref="A24:F24"/>
    <mergeCell ref="A25:F25"/>
    <mergeCell ref="A27:F27"/>
    <mergeCell ref="A28:F28"/>
    <mergeCell ref="A29:F29"/>
    <mergeCell ref="D33:E33"/>
    <mergeCell ref="D36:G36"/>
    <mergeCell ref="A30:F30"/>
    <mergeCell ref="A31:F31"/>
    <mergeCell ref="A32:K32"/>
    <mergeCell ref="A33:B34"/>
    <mergeCell ref="C34:K34"/>
    <mergeCell ref="I36:K36"/>
    <mergeCell ref="A35:B36"/>
    <mergeCell ref="C35:K35"/>
    <mergeCell ref="A44:K44"/>
    <mergeCell ref="A37:B37"/>
    <mergeCell ref="C37:K37"/>
    <mergeCell ref="A38:B38"/>
    <mergeCell ref="A41:K41"/>
    <mergeCell ref="C38:E38"/>
    <mergeCell ref="A39:B39"/>
    <mergeCell ref="G39:K39"/>
    <mergeCell ref="C39:E39"/>
    <mergeCell ref="I38:K38"/>
  </mergeCells>
  <phoneticPr fontId="10"/>
  <hyperlinks>
    <hyperlink ref="B43" r:id="rId1" xr:uid="{8A041A1C-56FF-47DC-BED3-EC799FFFE03E}"/>
  </hyperlinks>
  <printOptions horizontalCentered="1"/>
  <pageMargins left="0.47244094488188981" right="0.39370078740157483" top="0.39370078740157483" bottom="0.39370078740157483" header="0.31496062992125984" footer="0.31496062992125984"/>
  <pageSetup paperSize="9" scale="79" orientation="portrait" r:id="rId2"/>
  <drawing r:id="rId3"/>
  <legacyDrawing r:id="rId4"/>
  <controls>
    <mc:AlternateContent xmlns:mc="http://schemas.openxmlformats.org/markup-compatibility/2006">
      <mc:Choice Requires="x14">
        <control shapeId="9237" r:id="rId5" name="CheckBox1">
          <controlPr defaultSize="0" autoLine="0" linkedCell="計算シート!$O65" r:id="rId6">
            <anchor moveWithCells="1" sizeWithCells="1">
              <from>
                <xdr:col>2</xdr:col>
                <xdr:colOff>365760</xdr:colOff>
                <xdr:row>38</xdr:row>
                <xdr:rowOff>22860</xdr:rowOff>
              </from>
              <to>
                <xdr:col>4</xdr:col>
                <xdr:colOff>365760</xdr:colOff>
                <xdr:row>38</xdr:row>
                <xdr:rowOff>396240</xdr:rowOff>
              </to>
            </anchor>
          </controlPr>
        </control>
      </mc:Choice>
      <mc:Fallback>
        <control shapeId="9237" r:id="rId5"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2D1-8E21-4DB5-9E70-73B9FB5FB01A}">
  <sheetPr codeName="Sheet11">
    <tabColor rgb="FFFF0000"/>
    <pageSetUpPr fitToPage="1"/>
  </sheetPr>
  <dimension ref="A1:CQ82"/>
  <sheetViews>
    <sheetView showGridLines="0" zoomScaleNormal="100" zoomScaleSheetLayoutView="100" workbookViewId="0">
      <selection sqref="A1:K3"/>
    </sheetView>
  </sheetViews>
  <sheetFormatPr defaultColWidth="8.88671875" defaultRowHeight="13.2"/>
  <cols>
    <col min="1" max="1" width="11.6640625" style="122" customWidth="1"/>
    <col min="2" max="8" width="10.77734375" style="122" customWidth="1"/>
    <col min="9" max="11" width="8.88671875" style="122"/>
    <col min="12" max="12" width="6.88671875" style="122" customWidth="1"/>
    <col min="13" max="13" width="7.5546875" style="123" customWidth="1"/>
    <col min="14" max="14" width="14.44140625" style="123" customWidth="1"/>
    <col min="15" max="15" width="14.88671875" style="123" bestFit="1" customWidth="1"/>
    <col min="16" max="16" width="10" style="124" customWidth="1"/>
    <col min="17" max="17" width="12.33203125" style="122" customWidth="1"/>
    <col min="18" max="18" width="10" style="122" customWidth="1"/>
    <col min="19" max="19" width="12.33203125" style="122" customWidth="1"/>
    <col min="20" max="20" width="10.77734375" style="122" customWidth="1"/>
    <col min="21" max="31" width="8.88671875" style="122"/>
    <col min="32" max="32" width="10.21875" style="122" bestFit="1" customWidth="1"/>
    <col min="33" max="16384" width="8.88671875" style="122"/>
  </cols>
  <sheetData>
    <row r="1" spans="1:95">
      <c r="A1" s="428" t="s">
        <v>310</v>
      </c>
      <c r="B1" s="428"/>
      <c r="C1" s="428"/>
      <c r="D1" s="428"/>
      <c r="E1" s="428"/>
      <c r="F1" s="428"/>
      <c r="G1" s="428"/>
      <c r="H1" s="428"/>
      <c r="I1" s="428"/>
      <c r="J1" s="428"/>
      <c r="K1" s="428"/>
    </row>
    <row r="2" spans="1:95">
      <c r="A2" s="428"/>
      <c r="B2" s="428"/>
      <c r="C2" s="428"/>
      <c r="D2" s="428"/>
      <c r="E2" s="428"/>
      <c r="F2" s="428"/>
      <c r="G2" s="428"/>
      <c r="H2" s="428"/>
      <c r="I2" s="428"/>
      <c r="J2" s="428"/>
      <c r="K2" s="428"/>
    </row>
    <row r="3" spans="1:95" ht="13.8" thickBot="1">
      <c r="A3" s="428"/>
      <c r="B3" s="428"/>
      <c r="C3" s="428"/>
      <c r="D3" s="428"/>
      <c r="E3" s="428"/>
      <c r="F3" s="428"/>
      <c r="G3" s="428"/>
      <c r="H3" s="428"/>
      <c r="I3" s="428"/>
      <c r="J3" s="428"/>
      <c r="K3" s="428"/>
    </row>
    <row r="4" spans="1:95" ht="24.6" thickTop="1" thickBot="1">
      <c r="C4" s="121"/>
      <c r="D4" s="121"/>
      <c r="E4" s="121"/>
      <c r="F4" s="121"/>
      <c r="G4" s="121"/>
      <c r="H4" s="121"/>
      <c r="I4" s="121"/>
      <c r="J4" s="121"/>
      <c r="K4" s="121"/>
      <c r="L4" s="397" t="s">
        <v>185</v>
      </c>
      <c r="M4" s="398"/>
      <c r="N4" s="125"/>
    </row>
    <row r="5" spans="1:95" ht="14.4" thickTop="1" thickBot="1">
      <c r="G5" s="126" t="s">
        <v>274</v>
      </c>
      <c r="H5" s="433" t="str">
        <f>民間用申込書!$H$5</f>
        <v>年　　月　　日</v>
      </c>
      <c r="I5" s="433"/>
      <c r="J5" s="433"/>
      <c r="K5" s="433"/>
    </row>
    <row r="6" spans="1:95" s="123" customFormat="1" ht="25.8" customHeight="1" thickBot="1">
      <c r="A6" s="429" t="s">
        <v>4</v>
      </c>
      <c r="B6" s="430"/>
      <c r="C6" s="430"/>
      <c r="D6" s="430"/>
      <c r="E6" s="430"/>
      <c r="F6" s="430"/>
      <c r="G6" s="156" t="s">
        <v>270</v>
      </c>
      <c r="H6" s="157" t="s">
        <v>6</v>
      </c>
      <c r="I6" s="431" t="s">
        <v>7</v>
      </c>
      <c r="J6" s="431"/>
      <c r="K6" s="432"/>
      <c r="L6" s="158"/>
      <c r="M6" s="159"/>
      <c r="N6" s="160" t="s">
        <v>41</v>
      </c>
      <c r="O6" s="161"/>
      <c r="P6" s="162" t="s">
        <v>268</v>
      </c>
      <c r="Q6" s="162" t="s">
        <v>40</v>
      </c>
      <c r="R6" s="163" t="s">
        <v>269</v>
      </c>
      <c r="S6" s="163" t="s">
        <v>287</v>
      </c>
      <c r="T6" s="164"/>
      <c r="U6" s="399" t="s">
        <v>4</v>
      </c>
      <c r="V6" s="400"/>
      <c r="W6" s="400"/>
      <c r="X6" s="400"/>
      <c r="Y6" s="400"/>
      <c r="Z6" s="400"/>
      <c r="AA6" s="293" t="s">
        <v>270</v>
      </c>
      <c r="AB6" s="294" t="s">
        <v>6</v>
      </c>
      <c r="AC6" s="164"/>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row>
    <row r="7" spans="1:95" ht="18" customHeight="1">
      <c r="A7" s="411" t="s">
        <v>8</v>
      </c>
      <c r="B7" s="412"/>
      <c r="C7" s="412"/>
      <c r="D7" s="412"/>
      <c r="E7" s="412"/>
      <c r="F7" s="412"/>
      <c r="G7" s="165">
        <v>7000</v>
      </c>
      <c r="H7" s="166" t="str">
        <f>IF(民間用申込書!$H7="","",民間用申込書!$H7)</f>
        <v/>
      </c>
      <c r="I7" s="407" t="s">
        <v>165</v>
      </c>
      <c r="J7" s="407"/>
      <c r="K7" s="408"/>
      <c r="L7" s="158"/>
      <c r="M7" s="159"/>
      <c r="N7" s="167" t="str">
        <f t="shared" ref="N7:N22" si="0">IF(H7="","",H7*G7)</f>
        <v/>
      </c>
      <c r="O7" s="168"/>
      <c r="P7" s="169">
        <v>150</v>
      </c>
      <c r="Q7" s="170" t="str">
        <f t="shared" ref="Q7:Q22" si="1">IF(H7="","",H7*P7)</f>
        <v/>
      </c>
      <c r="R7" s="171">
        <v>1580</v>
      </c>
      <c r="S7" s="170" t="str">
        <f t="shared" ref="S7:S22" si="2">IF(H7="","",H7*R7)</f>
        <v/>
      </c>
      <c r="T7" s="172"/>
      <c r="U7" s="172" t="str" cm="1">
        <f t="array" ref="U7:AB8">_xlfn._xlws.FILTER($A$7:$H$32,$H$7:$H$32&lt;&gt;"","")</f>
        <v xml:space="preserve">送 料   </v>
      </c>
      <c r="V7" s="172">
        <v>0</v>
      </c>
      <c r="W7" s="172">
        <v>0</v>
      </c>
      <c r="X7" s="172">
        <v>0</v>
      </c>
      <c r="Y7" s="172">
        <v>0</v>
      </c>
      <c r="Z7" s="172">
        <v>0</v>
      </c>
      <c r="AA7" s="172">
        <v>0</v>
      </c>
      <c r="AB7" s="172">
        <v>1</v>
      </c>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row>
    <row r="8" spans="1:95" ht="18" customHeight="1">
      <c r="A8" s="411" t="s">
        <v>35</v>
      </c>
      <c r="B8" s="412"/>
      <c r="C8" s="412"/>
      <c r="D8" s="412"/>
      <c r="E8" s="412"/>
      <c r="F8" s="412"/>
      <c r="G8" s="165">
        <v>4500</v>
      </c>
      <c r="H8" s="166" t="str">
        <f>IF(民間用申込書!$H8="","",民間用申込書!$H8)</f>
        <v/>
      </c>
      <c r="I8" s="407"/>
      <c r="J8" s="407"/>
      <c r="K8" s="408"/>
      <c r="L8" s="158"/>
      <c r="M8" s="159"/>
      <c r="N8" s="167" t="str">
        <f t="shared" si="0"/>
        <v/>
      </c>
      <c r="O8" s="168"/>
      <c r="P8" s="169">
        <v>13</v>
      </c>
      <c r="Q8" s="170" t="str">
        <f t="shared" si="1"/>
        <v/>
      </c>
      <c r="R8" s="171">
        <v>680</v>
      </c>
      <c r="S8" s="170" t="str">
        <f t="shared" si="2"/>
        <v/>
      </c>
      <c r="T8" s="172"/>
      <c r="U8" s="172" t="str">
        <v>以下余白　</v>
      </c>
      <c r="V8" s="172">
        <v>0</v>
      </c>
      <c r="W8" s="172">
        <v>0</v>
      </c>
      <c r="X8" s="172">
        <v>0</v>
      </c>
      <c r="Y8" s="172">
        <v>0</v>
      </c>
      <c r="Z8" s="172">
        <v>0</v>
      </c>
      <c r="AA8" s="172" t="str">
        <v>　</v>
      </c>
      <c r="AB8" s="172" t="str">
        <v>　</v>
      </c>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row>
    <row r="9" spans="1:95" ht="18" customHeight="1">
      <c r="A9" s="411" t="s">
        <v>9</v>
      </c>
      <c r="B9" s="412"/>
      <c r="C9" s="412"/>
      <c r="D9" s="412"/>
      <c r="E9" s="412"/>
      <c r="F9" s="412"/>
      <c r="G9" s="165">
        <v>4500</v>
      </c>
      <c r="H9" s="166" t="str">
        <f>IF(民間用申込書!$H9="","",民間用申込書!$H9)</f>
        <v/>
      </c>
      <c r="I9" s="407" t="s">
        <v>164</v>
      </c>
      <c r="J9" s="407"/>
      <c r="K9" s="408"/>
      <c r="L9" s="158"/>
      <c r="M9" s="159"/>
      <c r="N9" s="167" t="str">
        <f t="shared" si="0"/>
        <v/>
      </c>
      <c r="O9" s="168"/>
      <c r="P9" s="169">
        <v>10</v>
      </c>
      <c r="Q9" s="170" t="str">
        <f t="shared" si="1"/>
        <v/>
      </c>
      <c r="R9" s="171">
        <v>480</v>
      </c>
      <c r="S9" s="170" t="str">
        <f t="shared" si="2"/>
        <v/>
      </c>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row>
    <row r="10" spans="1:95" ht="18" customHeight="1">
      <c r="A10" s="411" t="s">
        <v>356</v>
      </c>
      <c r="B10" s="412"/>
      <c r="C10" s="412"/>
      <c r="D10" s="412"/>
      <c r="E10" s="412"/>
      <c r="F10" s="412"/>
      <c r="G10" s="165">
        <v>3400</v>
      </c>
      <c r="H10" s="166" t="str">
        <f>IF(民間用申込書!$H10="","",民間用申込書!$H10)</f>
        <v/>
      </c>
      <c r="I10" s="407"/>
      <c r="J10" s="407"/>
      <c r="K10" s="408"/>
      <c r="L10" s="158"/>
      <c r="M10" s="159"/>
      <c r="N10" s="167" t="str">
        <f t="shared" si="0"/>
        <v/>
      </c>
      <c r="O10" s="168"/>
      <c r="P10" s="169">
        <v>18</v>
      </c>
      <c r="Q10" s="170" t="str">
        <f t="shared" si="1"/>
        <v/>
      </c>
      <c r="R10" s="171">
        <v>1000</v>
      </c>
      <c r="S10" s="170" t="str">
        <f t="shared" si="2"/>
        <v/>
      </c>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row>
    <row r="11" spans="1:95" ht="18" customHeight="1">
      <c r="A11" s="411" t="s">
        <v>10</v>
      </c>
      <c r="B11" s="412"/>
      <c r="C11" s="412"/>
      <c r="D11" s="412"/>
      <c r="E11" s="412"/>
      <c r="F11" s="412"/>
      <c r="G11" s="165">
        <v>3200</v>
      </c>
      <c r="H11" s="166" t="str">
        <f>IF(民間用申込書!$H11="","",民間用申込書!$H11)</f>
        <v/>
      </c>
      <c r="I11" s="407"/>
      <c r="J11" s="407"/>
      <c r="K11" s="408"/>
      <c r="L11" s="158"/>
      <c r="M11" s="159"/>
      <c r="N11" s="167" t="str">
        <f t="shared" si="0"/>
        <v/>
      </c>
      <c r="O11" s="168"/>
      <c r="P11" s="169">
        <v>8</v>
      </c>
      <c r="Q11" s="170" t="str">
        <f t="shared" si="1"/>
        <v/>
      </c>
      <c r="R11" s="171">
        <v>400</v>
      </c>
      <c r="S11" s="170" t="str">
        <f t="shared" si="2"/>
        <v/>
      </c>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row>
    <row r="12" spans="1:95" ht="18" customHeight="1">
      <c r="A12" s="411" t="s">
        <v>11</v>
      </c>
      <c r="B12" s="412"/>
      <c r="C12" s="412"/>
      <c r="D12" s="412"/>
      <c r="E12" s="412"/>
      <c r="F12" s="412"/>
      <c r="G12" s="165">
        <v>3500</v>
      </c>
      <c r="H12" s="166" t="str">
        <f>IF(民間用申込書!$H12="","",民間用申込書!$H12)</f>
        <v/>
      </c>
      <c r="I12" s="407" t="s">
        <v>164</v>
      </c>
      <c r="J12" s="407"/>
      <c r="K12" s="408"/>
      <c r="L12" s="158"/>
      <c r="M12" s="159"/>
      <c r="N12" s="167" t="str">
        <f t="shared" si="0"/>
        <v/>
      </c>
      <c r="O12" s="168"/>
      <c r="P12" s="169">
        <v>13</v>
      </c>
      <c r="Q12" s="170" t="str">
        <f t="shared" si="1"/>
        <v/>
      </c>
      <c r="R12" s="171">
        <v>820</v>
      </c>
      <c r="S12" s="170" t="str">
        <f t="shared" si="2"/>
        <v/>
      </c>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row>
    <row r="13" spans="1:95" ht="18" customHeight="1">
      <c r="A13" s="411" t="s">
        <v>338</v>
      </c>
      <c r="B13" s="412"/>
      <c r="C13" s="412"/>
      <c r="D13" s="412"/>
      <c r="E13" s="412"/>
      <c r="F13" s="412"/>
      <c r="G13" s="165">
        <v>3600</v>
      </c>
      <c r="H13" s="166" t="str">
        <f>IF(民間用申込書!$H13="","",民間用申込書!$H13)</f>
        <v/>
      </c>
      <c r="I13" s="407" t="s">
        <v>164</v>
      </c>
      <c r="J13" s="407"/>
      <c r="K13" s="408"/>
      <c r="L13" s="158"/>
      <c r="M13" s="159"/>
      <c r="N13" s="167" t="str">
        <f t="shared" si="0"/>
        <v/>
      </c>
      <c r="O13" s="168"/>
      <c r="P13" s="169">
        <v>15</v>
      </c>
      <c r="Q13" s="170" t="str">
        <f t="shared" si="1"/>
        <v/>
      </c>
      <c r="R13" s="171">
        <v>760</v>
      </c>
      <c r="S13" s="170" t="str">
        <f t="shared" si="2"/>
        <v/>
      </c>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row>
    <row r="14" spans="1:95" ht="18" customHeight="1">
      <c r="A14" s="413" t="s">
        <v>357</v>
      </c>
      <c r="B14" s="414"/>
      <c r="C14" s="414"/>
      <c r="D14" s="414"/>
      <c r="E14" s="414"/>
      <c r="F14" s="415"/>
      <c r="G14" s="165">
        <v>2300</v>
      </c>
      <c r="H14" s="166" t="str">
        <f>IF(民間用申込書!$H14="","",民間用申込書!$H14)</f>
        <v/>
      </c>
      <c r="I14" s="407"/>
      <c r="J14" s="407"/>
      <c r="K14" s="408"/>
      <c r="L14" s="172"/>
      <c r="M14" s="159"/>
      <c r="N14" s="167" t="str">
        <f t="shared" si="0"/>
        <v/>
      </c>
      <c r="O14" s="168"/>
      <c r="P14" s="169">
        <v>12</v>
      </c>
      <c r="Q14" s="170" t="str">
        <f t="shared" si="1"/>
        <v/>
      </c>
      <c r="R14" s="171">
        <v>620</v>
      </c>
      <c r="S14" s="170" t="str">
        <f t="shared" si="2"/>
        <v/>
      </c>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row>
    <row r="15" spans="1:95" ht="18" customHeight="1">
      <c r="A15" s="413" t="s">
        <v>340</v>
      </c>
      <c r="B15" s="414"/>
      <c r="C15" s="414"/>
      <c r="D15" s="414"/>
      <c r="E15" s="414"/>
      <c r="F15" s="415"/>
      <c r="G15" s="165">
        <v>2000</v>
      </c>
      <c r="H15" s="166" t="str">
        <f>IF(民間用申込書!$H15="","",民間用申込書!$H15)</f>
        <v/>
      </c>
      <c r="I15" s="407"/>
      <c r="J15" s="407"/>
      <c r="K15" s="408"/>
      <c r="L15" s="172"/>
      <c r="M15" s="159"/>
      <c r="N15" s="167" t="str">
        <f t="shared" si="0"/>
        <v/>
      </c>
      <c r="O15" s="168"/>
      <c r="P15" s="169">
        <v>9</v>
      </c>
      <c r="Q15" s="170" t="str">
        <f t="shared" si="1"/>
        <v/>
      </c>
      <c r="R15" s="171">
        <v>480</v>
      </c>
      <c r="S15" s="170" t="str">
        <f t="shared" si="2"/>
        <v/>
      </c>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row>
    <row r="16" spans="1:95" ht="18" customHeight="1">
      <c r="A16" s="411" t="s">
        <v>12</v>
      </c>
      <c r="B16" s="412"/>
      <c r="C16" s="412"/>
      <c r="D16" s="412"/>
      <c r="E16" s="412"/>
      <c r="F16" s="412"/>
      <c r="G16" s="165">
        <v>70</v>
      </c>
      <c r="H16" s="166" t="str">
        <f>IF(民間用申込書!$H16="","",民間用申込書!$H16)</f>
        <v/>
      </c>
      <c r="I16" s="407"/>
      <c r="J16" s="407"/>
      <c r="K16" s="408"/>
      <c r="L16" s="172"/>
      <c r="M16" s="159"/>
      <c r="N16" s="167" t="str">
        <f t="shared" si="0"/>
        <v/>
      </c>
      <c r="O16" s="168"/>
      <c r="P16" s="304">
        <v>1.5</v>
      </c>
      <c r="Q16" s="170" t="str">
        <f t="shared" si="1"/>
        <v/>
      </c>
      <c r="R16" s="171">
        <v>20</v>
      </c>
      <c r="S16" s="170" t="str">
        <f t="shared" si="2"/>
        <v/>
      </c>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row>
    <row r="17" spans="1:95" ht="18" customHeight="1">
      <c r="A17" s="411" t="s">
        <v>13</v>
      </c>
      <c r="B17" s="412"/>
      <c r="C17" s="412"/>
      <c r="D17" s="412"/>
      <c r="E17" s="412"/>
      <c r="F17" s="412"/>
      <c r="G17" s="165">
        <v>70</v>
      </c>
      <c r="H17" s="166" t="str">
        <f>IF(民間用申込書!$H17="","",民間用申込書!$H17)</f>
        <v/>
      </c>
      <c r="I17" s="407"/>
      <c r="J17" s="407"/>
      <c r="K17" s="408"/>
      <c r="L17" s="172"/>
      <c r="M17" s="159"/>
      <c r="N17" s="167" t="str">
        <f t="shared" si="0"/>
        <v/>
      </c>
      <c r="O17" s="168"/>
      <c r="P17" s="304">
        <v>1.5</v>
      </c>
      <c r="Q17" s="170" t="str">
        <f t="shared" si="1"/>
        <v/>
      </c>
      <c r="R17" s="171">
        <v>20</v>
      </c>
      <c r="S17" s="170" t="str">
        <f t="shared" si="2"/>
        <v/>
      </c>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row>
    <row r="18" spans="1:95" ht="18" customHeight="1">
      <c r="A18" s="411" t="s">
        <v>14</v>
      </c>
      <c r="B18" s="412"/>
      <c r="C18" s="412"/>
      <c r="D18" s="412"/>
      <c r="E18" s="412"/>
      <c r="F18" s="412"/>
      <c r="G18" s="165">
        <v>70</v>
      </c>
      <c r="H18" s="166" t="str">
        <f>IF(民間用申込書!$H18="","",民間用申込書!$H18)</f>
        <v/>
      </c>
      <c r="I18" s="407"/>
      <c r="J18" s="407"/>
      <c r="K18" s="408"/>
      <c r="L18" s="172"/>
      <c r="M18" s="159"/>
      <c r="N18" s="167" t="str">
        <f t="shared" si="0"/>
        <v/>
      </c>
      <c r="O18" s="168"/>
      <c r="P18" s="304">
        <v>1.5</v>
      </c>
      <c r="Q18" s="170" t="str">
        <f t="shared" si="1"/>
        <v/>
      </c>
      <c r="R18" s="171">
        <v>20</v>
      </c>
      <c r="S18" s="170" t="str">
        <f t="shared" si="2"/>
        <v/>
      </c>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row>
    <row r="19" spans="1:95" ht="18" customHeight="1">
      <c r="A19" s="405" t="s">
        <v>15</v>
      </c>
      <c r="B19" s="406"/>
      <c r="C19" s="406"/>
      <c r="D19" s="406"/>
      <c r="E19" s="406"/>
      <c r="F19" s="406"/>
      <c r="G19" s="165">
        <v>61</v>
      </c>
      <c r="H19" s="166" t="str">
        <f>IF(民間用申込書!$H19="","",民間用申込書!$H19)</f>
        <v/>
      </c>
      <c r="I19" s="407"/>
      <c r="J19" s="407"/>
      <c r="K19" s="408"/>
      <c r="L19" s="172"/>
      <c r="M19" s="159"/>
      <c r="N19" s="167" t="str">
        <f t="shared" si="0"/>
        <v/>
      </c>
      <c r="O19" s="168"/>
      <c r="P19" s="304">
        <v>1.5</v>
      </c>
      <c r="Q19" s="170" t="str">
        <f t="shared" si="1"/>
        <v/>
      </c>
      <c r="R19" s="171">
        <v>20</v>
      </c>
      <c r="S19" s="170" t="str">
        <f t="shared" si="2"/>
        <v/>
      </c>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row>
    <row r="20" spans="1:95" ht="18" customHeight="1">
      <c r="A20" s="405" t="s">
        <v>358</v>
      </c>
      <c r="B20" s="406"/>
      <c r="C20" s="406"/>
      <c r="D20" s="406"/>
      <c r="E20" s="406"/>
      <c r="F20" s="406"/>
      <c r="G20" s="165">
        <v>82</v>
      </c>
      <c r="H20" s="166" t="str">
        <f>IF(民間用申込書!$H20="","",民間用申込書!$H20)</f>
        <v/>
      </c>
      <c r="I20" s="407"/>
      <c r="J20" s="407"/>
      <c r="K20" s="408"/>
      <c r="L20" s="172"/>
      <c r="M20" s="159"/>
      <c r="N20" s="167" t="str">
        <f t="shared" si="0"/>
        <v/>
      </c>
      <c r="O20" s="168"/>
      <c r="P20" s="304">
        <v>1.5</v>
      </c>
      <c r="Q20" s="170" t="str">
        <f t="shared" si="1"/>
        <v/>
      </c>
      <c r="R20" s="171">
        <v>20</v>
      </c>
      <c r="S20" s="170" t="str">
        <f t="shared" si="2"/>
        <v/>
      </c>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row>
    <row r="21" spans="1:95" ht="18" customHeight="1">
      <c r="A21" s="405" t="s">
        <v>17</v>
      </c>
      <c r="B21" s="406"/>
      <c r="C21" s="406"/>
      <c r="D21" s="406"/>
      <c r="E21" s="406"/>
      <c r="F21" s="406"/>
      <c r="G21" s="165">
        <v>305</v>
      </c>
      <c r="H21" s="166" t="str">
        <f>IF(民間用申込書!$H21="","",民間用申込書!$H21)</f>
        <v/>
      </c>
      <c r="I21" s="407"/>
      <c r="J21" s="407"/>
      <c r="K21" s="408"/>
      <c r="L21" s="172"/>
      <c r="M21" s="159"/>
      <c r="N21" s="167" t="str">
        <f t="shared" si="0"/>
        <v/>
      </c>
      <c r="O21" s="168"/>
      <c r="P21" s="169">
        <v>2</v>
      </c>
      <c r="Q21" s="170" t="str">
        <f t="shared" si="1"/>
        <v/>
      </c>
      <c r="R21" s="171">
        <v>60</v>
      </c>
      <c r="S21" s="170" t="str">
        <f t="shared" si="2"/>
        <v/>
      </c>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row>
    <row r="22" spans="1:95" ht="18" customHeight="1" thickBot="1">
      <c r="A22" s="416" t="s">
        <v>18</v>
      </c>
      <c r="B22" s="417"/>
      <c r="C22" s="417"/>
      <c r="D22" s="417"/>
      <c r="E22" s="417"/>
      <c r="F22" s="417"/>
      <c r="G22" s="173">
        <v>305</v>
      </c>
      <c r="H22" s="166" t="str">
        <f>IF(民間用申込書!$H22="","",民間用申込書!$H22)</f>
        <v/>
      </c>
      <c r="I22" s="418"/>
      <c r="J22" s="418"/>
      <c r="K22" s="419"/>
      <c r="L22" s="172"/>
      <c r="M22" s="159"/>
      <c r="N22" s="167" t="str">
        <f t="shared" si="0"/>
        <v/>
      </c>
      <c r="O22" s="168"/>
      <c r="P22" s="169">
        <v>2</v>
      </c>
      <c r="Q22" s="170" t="str">
        <f t="shared" si="1"/>
        <v/>
      </c>
      <c r="R22" s="174">
        <v>60</v>
      </c>
      <c r="S22" s="170" t="str">
        <f t="shared" si="2"/>
        <v/>
      </c>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row>
    <row r="23" spans="1:95" ht="18" customHeight="1">
      <c r="A23" s="401" t="s">
        <v>266</v>
      </c>
      <c r="B23" s="402"/>
      <c r="C23" s="402"/>
      <c r="D23" s="402"/>
      <c r="E23" s="402"/>
      <c r="F23" s="402"/>
      <c r="G23" s="175"/>
      <c r="H23" s="176"/>
      <c r="I23" s="176"/>
      <c r="J23" s="176"/>
      <c r="K23" s="177"/>
      <c r="L23" s="172"/>
      <c r="M23" s="159"/>
      <c r="N23" s="178"/>
      <c r="O23" s="168"/>
      <c r="P23" s="179"/>
      <c r="Q23" s="179"/>
      <c r="R23" s="179"/>
      <c r="S23" s="179"/>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row>
    <row r="24" spans="1:95" ht="18" customHeight="1">
      <c r="A24" s="420" t="s">
        <v>311</v>
      </c>
      <c r="B24" s="421"/>
      <c r="C24" s="421"/>
      <c r="D24" s="421"/>
      <c r="E24" s="421"/>
      <c r="F24" s="421"/>
      <c r="G24" s="180" t="str">
        <f>IF(民間用申込書!$H24="","3,143 ","メール依頼 ")</f>
        <v xml:space="preserve">3,143 </v>
      </c>
      <c r="H24" s="181"/>
      <c r="I24" s="422" t="s">
        <v>313</v>
      </c>
      <c r="J24" s="423"/>
      <c r="K24" s="424"/>
      <c r="L24" s="182"/>
      <c r="M24" s="159"/>
      <c r="N24" s="183"/>
      <c r="O24" s="168"/>
      <c r="P24" s="484" t="s">
        <v>291</v>
      </c>
      <c r="Q24" s="184"/>
      <c r="R24" s="486" t="s">
        <v>291</v>
      </c>
      <c r="S24" s="184"/>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row>
    <row r="25" spans="1:95" ht="18" customHeight="1" thickBot="1">
      <c r="A25" s="409" t="s">
        <v>341</v>
      </c>
      <c r="B25" s="410"/>
      <c r="C25" s="410"/>
      <c r="D25" s="410"/>
      <c r="E25" s="410"/>
      <c r="F25" s="410"/>
      <c r="G25" s="185" t="str">
        <f>IF(民間用申込書!$H25="","4,620 ","メール依頼 ")</f>
        <v xml:space="preserve">4,620 </v>
      </c>
      <c r="H25" s="181"/>
      <c r="I25" s="425"/>
      <c r="J25" s="426"/>
      <c r="K25" s="427"/>
      <c r="L25" s="182"/>
      <c r="M25" s="159"/>
      <c r="N25" s="183"/>
      <c r="O25" s="168"/>
      <c r="P25" s="485"/>
      <c r="Q25" s="184"/>
      <c r="R25" s="487"/>
      <c r="S25" s="184"/>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row>
    <row r="26" spans="1:95" ht="18" customHeight="1">
      <c r="A26" s="403" t="s">
        <v>267</v>
      </c>
      <c r="B26" s="404"/>
      <c r="C26" s="404"/>
      <c r="D26" s="404"/>
      <c r="E26" s="404"/>
      <c r="F26" s="404"/>
      <c r="G26" s="186"/>
      <c r="H26" s="187"/>
      <c r="I26" s="187"/>
      <c r="J26" s="187"/>
      <c r="K26" s="188"/>
      <c r="L26" s="182"/>
      <c r="M26" s="159"/>
      <c r="N26" s="178"/>
      <c r="O26" s="168"/>
      <c r="P26" s="179"/>
      <c r="Q26" s="179"/>
      <c r="R26" s="179"/>
      <c r="S26" s="179"/>
      <c r="T26" s="172"/>
      <c r="U26" s="172"/>
      <c r="V26" s="502" t="s">
        <v>312</v>
      </c>
      <c r="W26" s="503"/>
      <c r="X26" s="506" t="s">
        <v>326</v>
      </c>
      <c r="Y26" s="507"/>
      <c r="Z26" s="508"/>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row>
    <row r="27" spans="1:95" ht="18" customHeight="1">
      <c r="A27" s="457" t="s">
        <v>359</v>
      </c>
      <c r="B27" s="458"/>
      <c r="C27" s="458"/>
      <c r="D27" s="458"/>
      <c r="E27" s="458"/>
      <c r="F27" s="458"/>
      <c r="G27" s="180" t="str">
        <f>IF(民間用申込書!$H27="","6,500 ","メール依頼 ")</f>
        <v xml:space="preserve">6,500 </v>
      </c>
      <c r="H27" s="181"/>
      <c r="I27" s="463" t="s">
        <v>353</v>
      </c>
      <c r="J27" s="464"/>
      <c r="K27" s="465"/>
      <c r="L27" s="182"/>
      <c r="M27" s="159"/>
      <c r="N27" s="183"/>
      <c r="O27" s="168"/>
      <c r="P27" s="169">
        <v>21</v>
      </c>
      <c r="Q27" s="183"/>
      <c r="R27" s="171">
        <v>1080</v>
      </c>
      <c r="S27" s="183"/>
      <c r="T27" s="172"/>
      <c r="U27" s="172"/>
      <c r="V27" s="504"/>
      <c r="W27" s="505"/>
      <c r="X27" s="509"/>
      <c r="Y27" s="510"/>
      <c r="Z27" s="511"/>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row>
    <row r="28" spans="1:95" ht="18" customHeight="1">
      <c r="A28" s="457" t="s">
        <v>362</v>
      </c>
      <c r="B28" s="458"/>
      <c r="C28" s="458"/>
      <c r="D28" s="458"/>
      <c r="E28" s="458"/>
      <c r="F28" s="458"/>
      <c r="G28" s="180" t="str">
        <f>IF(民間用申込書!$H28="","4,500 ","メール依頼 ")</f>
        <v xml:space="preserve">4,500 </v>
      </c>
      <c r="H28" s="181"/>
      <c r="I28" s="466"/>
      <c r="J28" s="467"/>
      <c r="K28" s="468"/>
      <c r="L28" s="182"/>
      <c r="M28" s="159"/>
      <c r="N28" s="183"/>
      <c r="O28" s="168"/>
      <c r="P28" s="169">
        <v>10</v>
      </c>
      <c r="Q28" s="183"/>
      <c r="R28" s="171">
        <v>480</v>
      </c>
      <c r="S28" s="183"/>
      <c r="T28" s="172"/>
      <c r="U28" s="172"/>
      <c r="V28" s="208"/>
      <c r="W28" s="182" t="s">
        <v>319</v>
      </c>
      <c r="X28" s="210" t="s">
        <v>327</v>
      </c>
      <c r="Y28" s="512">
        <v>33519242803</v>
      </c>
      <c r="Z28" s="51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row>
    <row r="29" spans="1:95" ht="18" customHeight="1">
      <c r="A29" s="459" t="s">
        <v>360</v>
      </c>
      <c r="B29" s="460"/>
      <c r="C29" s="460"/>
      <c r="D29" s="460"/>
      <c r="E29" s="460"/>
      <c r="F29" s="460"/>
      <c r="G29" s="180" t="str">
        <f>IF(民間用申込書!$H29="","4,600 ","メール依頼 ")</f>
        <v xml:space="preserve">4,600 </v>
      </c>
      <c r="H29" s="181"/>
      <c r="I29" s="466"/>
      <c r="J29" s="467"/>
      <c r="K29" s="468"/>
      <c r="L29" s="182"/>
      <c r="M29" s="159"/>
      <c r="N29" s="183"/>
      <c r="O29" s="168"/>
      <c r="P29" s="169">
        <v>10</v>
      </c>
      <c r="Q29" s="183"/>
      <c r="R29" s="171">
        <v>480</v>
      </c>
      <c r="S29" s="183"/>
      <c r="T29" s="172"/>
      <c r="U29" s="172"/>
      <c r="V29" s="209"/>
      <c r="W29" s="211"/>
      <c r="X29" s="182" t="s">
        <v>328</v>
      </c>
      <c r="Y29" s="513" t="s">
        <v>329</v>
      </c>
      <c r="Z29" s="513"/>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row>
    <row r="30" spans="1:95" ht="18" customHeight="1" thickBot="1">
      <c r="A30" s="461" t="s">
        <v>22</v>
      </c>
      <c r="B30" s="462"/>
      <c r="C30" s="462"/>
      <c r="D30" s="462"/>
      <c r="E30" s="462"/>
      <c r="F30" s="462"/>
      <c r="G30" s="189" t="str">
        <f>IF(民間用申込書!$H30="","2,950 ","メール依頼 ")</f>
        <v xml:space="preserve">2,950 </v>
      </c>
      <c r="H30" s="190"/>
      <c r="I30" s="469"/>
      <c r="J30" s="470"/>
      <c r="K30" s="471"/>
      <c r="L30" s="182"/>
      <c r="M30" s="159"/>
      <c r="N30" s="183"/>
      <c r="O30" s="168"/>
      <c r="P30" s="191">
        <v>15</v>
      </c>
      <c r="Q30" s="183"/>
      <c r="R30" s="192">
        <v>160</v>
      </c>
      <c r="S30" s="183"/>
      <c r="T30" s="172"/>
      <c r="U30" s="172"/>
      <c r="V30" s="212" t="s">
        <v>330</v>
      </c>
      <c r="W30" s="213">
        <v>370</v>
      </c>
      <c r="X30" s="482" t="s">
        <v>277</v>
      </c>
      <c r="Y30" s="482"/>
      <c r="Z30" s="48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row>
    <row r="31" spans="1:95" ht="25.05" customHeight="1" thickTop="1" thickBot="1">
      <c r="A31" s="472" t="s">
        <v>298</v>
      </c>
      <c r="B31" s="473"/>
      <c r="C31" s="473"/>
      <c r="D31" s="473"/>
      <c r="E31" s="473"/>
      <c r="F31" s="474"/>
      <c r="G31" s="193"/>
      <c r="H31" s="308">
        <v>1</v>
      </c>
      <c r="I31" s="492"/>
      <c r="J31" s="493"/>
      <c r="K31" s="494"/>
      <c r="L31" s="172"/>
      <c r="M31" s="195" t="s">
        <v>43</v>
      </c>
      <c r="N31" s="196">
        <f>SUM(N7:N30)</f>
        <v>0</v>
      </c>
      <c r="O31" s="168"/>
      <c r="P31" s="197" t="s">
        <v>166</v>
      </c>
      <c r="Q31" s="198" t="str">
        <f>SUM(Q7:Q30)&amp;" mm"</f>
        <v>0 mm</v>
      </c>
      <c r="R31" s="199" t="s">
        <v>167</v>
      </c>
      <c r="S31" s="200" t="str">
        <f>SUM(S7:S30)&amp;" ｇ"</f>
        <v>0 ｇ</v>
      </c>
      <c r="T31" s="172"/>
      <c r="U31" s="172"/>
      <c r="V31" s="214" t="s">
        <v>331</v>
      </c>
      <c r="W31" s="215">
        <v>520</v>
      </c>
      <c r="X31" s="483" t="s">
        <v>278</v>
      </c>
      <c r="Y31" s="483"/>
      <c r="Z31" s="483"/>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row>
    <row r="32" spans="1:95" ht="25.05" hidden="1" customHeight="1" thickTop="1" thickBot="1">
      <c r="A32" s="472" t="s">
        <v>316</v>
      </c>
      <c r="B32" s="473"/>
      <c r="C32" s="473"/>
      <c r="D32" s="473"/>
      <c r="E32" s="473"/>
      <c r="F32" s="474"/>
      <c r="G32" s="201" t="s">
        <v>155</v>
      </c>
      <c r="H32" s="194" t="s">
        <v>155</v>
      </c>
      <c r="I32" s="475"/>
      <c r="J32" s="476"/>
      <c r="K32" s="477"/>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row>
    <row r="33" spans="1:95" ht="25.05" customHeight="1" thickBot="1">
      <c r="A33" s="438"/>
      <c r="B33" s="438"/>
      <c r="C33" s="438"/>
      <c r="D33" s="438"/>
      <c r="E33" s="438"/>
      <c r="F33" s="438"/>
      <c r="G33" s="172"/>
      <c r="H33" s="172"/>
      <c r="I33" s="172"/>
      <c r="J33" s="172"/>
      <c r="K33" s="172"/>
      <c r="L33" s="172"/>
      <c r="M33" s="202" t="s">
        <v>42</v>
      </c>
      <c r="N33" s="203" t="str">
        <f>IF(G31="","",G31)</f>
        <v/>
      </c>
      <c r="O33" s="168"/>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row>
    <row r="34" spans="1:95" ht="25.05" customHeight="1" thickBot="1">
      <c r="A34" s="439" t="s">
        <v>24</v>
      </c>
      <c r="B34" s="439"/>
      <c r="C34" s="439"/>
      <c r="D34" s="439"/>
      <c r="E34" s="439"/>
      <c r="F34" s="439"/>
      <c r="G34" s="439"/>
      <c r="H34" s="439"/>
      <c r="I34" s="439"/>
      <c r="J34" s="439"/>
      <c r="K34" s="439"/>
      <c r="L34" s="172"/>
      <c r="M34" s="204" t="s">
        <v>147</v>
      </c>
      <c r="N34" s="205">
        <f>SUM(N31:N33)</f>
        <v>0</v>
      </c>
      <c r="O34" s="168"/>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row>
    <row r="35" spans="1:95" ht="19.95" customHeight="1">
      <c r="A35" s="441" t="s">
        <v>25</v>
      </c>
      <c r="B35" s="441"/>
      <c r="C35" s="206" t="s">
        <v>36</v>
      </c>
      <c r="D35" s="407" t="str">
        <f>IF(民間用申込書!$D$33="","",ASC(民間用申込書!$D$33))</f>
        <v/>
      </c>
      <c r="E35" s="407"/>
      <c r="F35" s="501"/>
      <c r="G35" s="501"/>
      <c r="H35" s="501"/>
      <c r="I35" s="501"/>
      <c r="J35" s="501"/>
      <c r="K35" s="501"/>
      <c r="L35" s="172"/>
      <c r="M35" s="159"/>
      <c r="N35" s="159"/>
      <c r="O35" s="168"/>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row>
    <row r="36" spans="1:95" ht="19.95" customHeight="1">
      <c r="A36" s="441"/>
      <c r="B36" s="441"/>
      <c r="C36" s="480" t="str">
        <f>IF(民間用申込書!$C$34="","",ASC(民間用申込書!$C$34))</f>
        <v/>
      </c>
      <c r="D36" s="480"/>
      <c r="E36" s="480"/>
      <c r="F36" s="480"/>
      <c r="G36" s="480"/>
      <c r="H36" s="480"/>
      <c r="I36" s="480"/>
      <c r="J36" s="480"/>
      <c r="K36" s="480"/>
      <c r="L36" s="172"/>
      <c r="M36" s="208"/>
      <c r="O36" s="445" t="s">
        <v>312</v>
      </c>
      <c r="P36" s="446"/>
      <c r="Q36" s="449" t="s">
        <v>326</v>
      </c>
      <c r="R36" s="450"/>
      <c r="S36" s="451"/>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row>
    <row r="37" spans="1:95" ht="19.95" customHeight="1">
      <c r="A37" s="481" t="s">
        <v>308</v>
      </c>
      <c r="B37" s="441"/>
      <c r="C37" s="406" t="str">
        <f>IF(民間用申込書!$C$35="","",民間用申込書!$C$35)</f>
        <v/>
      </c>
      <c r="D37" s="406"/>
      <c r="E37" s="406"/>
      <c r="F37" s="406"/>
      <c r="G37" s="406"/>
      <c r="H37" s="406"/>
      <c r="I37" s="406"/>
      <c r="J37" s="406"/>
      <c r="K37" s="406"/>
      <c r="L37" s="172"/>
      <c r="M37" s="208"/>
      <c r="O37" s="447"/>
      <c r="P37" s="448"/>
      <c r="Q37" s="452"/>
      <c r="R37" s="453"/>
      <c r="S37" s="454"/>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row>
    <row r="38" spans="1:95" ht="19.95" customHeight="1">
      <c r="A38" s="441"/>
      <c r="B38" s="441"/>
      <c r="C38" s="206" t="s">
        <v>283</v>
      </c>
      <c r="D38" s="406" t="str">
        <f>IF(民間用申込書!$D$36="","",民間用申込書!$D$36)</f>
        <v/>
      </c>
      <c r="E38" s="406"/>
      <c r="F38" s="406"/>
      <c r="G38" s="406"/>
      <c r="H38" s="206" t="s">
        <v>284</v>
      </c>
      <c r="I38" s="406" t="str">
        <f>IF(民間用申込書!$I$36="","",民間用申込書!$I$36)</f>
        <v/>
      </c>
      <c r="J38" s="406"/>
      <c r="K38" s="406"/>
      <c r="L38" s="172"/>
      <c r="M38" s="208"/>
      <c r="O38" s="295"/>
      <c r="P38" s="296" t="s">
        <v>319</v>
      </c>
      <c r="Q38" s="297" t="s">
        <v>327</v>
      </c>
      <c r="R38" s="455">
        <v>33519242803</v>
      </c>
      <c r="S38" s="455"/>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row>
    <row r="39" spans="1:95" ht="19.95" customHeight="1">
      <c r="A39" s="440" t="s">
        <v>304</v>
      </c>
      <c r="B39" s="440"/>
      <c r="C39" s="406" t="str">
        <f>IF(民間用申込書!$C$37="","",民間用申込書!$C$37)</f>
        <v/>
      </c>
      <c r="D39" s="406"/>
      <c r="E39" s="406"/>
      <c r="F39" s="406"/>
      <c r="G39" s="406"/>
      <c r="H39" s="406"/>
      <c r="I39" s="406"/>
      <c r="J39" s="406"/>
      <c r="K39" s="406"/>
      <c r="L39" s="172"/>
      <c r="M39" s="209"/>
      <c r="O39" s="298"/>
      <c r="P39" s="299"/>
      <c r="Q39" s="296" t="s">
        <v>328</v>
      </c>
      <c r="R39" s="535" t="s">
        <v>329</v>
      </c>
      <c r="S39" s="535"/>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row>
    <row r="40" spans="1:95" ht="19.95" customHeight="1">
      <c r="A40" s="441" t="s">
        <v>305</v>
      </c>
      <c r="B40" s="441"/>
      <c r="C40" s="406" t="str">
        <f>IF(民間用申込書!$C$38="","",ASC(民間用申込書!$C$38))</f>
        <v/>
      </c>
      <c r="D40" s="406"/>
      <c r="E40" s="406"/>
      <c r="F40" s="406"/>
      <c r="G40" s="406"/>
      <c r="H40" s="206" t="s">
        <v>286</v>
      </c>
      <c r="I40" s="406" t="str">
        <f>IF(民間用申込書!$I$38="","",ASC(民間用申込書!$I$38))</f>
        <v/>
      </c>
      <c r="J40" s="406"/>
      <c r="K40" s="406"/>
      <c r="L40" s="172"/>
      <c r="M40" s="208"/>
      <c r="O40" s="300" t="s">
        <v>330</v>
      </c>
      <c r="P40" s="301">
        <v>430</v>
      </c>
      <c r="Q40" s="536" t="s">
        <v>277</v>
      </c>
      <c r="R40" s="536"/>
      <c r="S40" s="536"/>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row>
    <row r="41" spans="1:95" ht="19.95" customHeight="1">
      <c r="A41" s="443" t="s">
        <v>332</v>
      </c>
      <c r="B41" s="443"/>
      <c r="C41" s="444">
        <f>民間用申込書!$G$39</f>
        <v>0</v>
      </c>
      <c r="D41" s="444"/>
      <c r="E41" s="444"/>
      <c r="F41" s="444"/>
      <c r="G41" s="444"/>
      <c r="H41" s="444"/>
      <c r="I41" s="444"/>
      <c r="J41" s="444"/>
      <c r="K41" s="444"/>
      <c r="L41" s="172"/>
      <c r="M41" s="208"/>
      <c r="O41" s="302" t="s">
        <v>331</v>
      </c>
      <c r="P41" s="303">
        <v>600</v>
      </c>
      <c r="Q41" s="537" t="s">
        <v>278</v>
      </c>
      <c r="R41" s="537"/>
      <c r="S41" s="537"/>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row>
    <row r="42" spans="1:95" ht="19.95" customHeight="1">
      <c r="A42" s="443"/>
      <c r="B42" s="443"/>
      <c r="C42" s="444"/>
      <c r="D42" s="444"/>
      <c r="E42" s="444"/>
      <c r="F42" s="444"/>
      <c r="G42" s="444"/>
      <c r="H42" s="444"/>
      <c r="I42" s="444"/>
      <c r="J42" s="444"/>
      <c r="K42" s="444"/>
      <c r="L42" s="172"/>
      <c r="M42" s="159"/>
      <c r="N42" s="159"/>
      <c r="O42" s="159"/>
      <c r="P42" s="168"/>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row>
    <row r="43" spans="1:95" s="133" customFormat="1" ht="30" customHeight="1">
      <c r="A43" s="442" t="str">
        <f>IF(O65=TRUE,"※ 領収書希望！ 書籍発送後に領収書をメール添付してください。","")</f>
        <v/>
      </c>
      <c r="B43" s="442"/>
      <c r="C43" s="442"/>
      <c r="D43" s="442"/>
      <c r="E43" s="442"/>
      <c r="F43" s="442"/>
      <c r="G43" s="442"/>
      <c r="H43" s="442"/>
      <c r="I43" s="442"/>
      <c r="J43" s="442"/>
      <c r="K43" s="442"/>
      <c r="L43" s="216"/>
      <c r="M43" s="216"/>
      <c r="N43" s="216"/>
      <c r="O43" s="216"/>
      <c r="P43" s="217"/>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row>
    <row r="44" spans="1:95" s="124" customFormat="1" ht="19.95" customHeight="1">
      <c r="A44" s="168"/>
      <c r="B44" s="168"/>
      <c r="C44" s="168"/>
      <c r="D44" s="168"/>
      <c r="E44" s="168"/>
      <c r="F44" s="168"/>
      <c r="G44" s="168"/>
      <c r="H44" s="168"/>
      <c r="I44" s="168"/>
      <c r="J44" s="168"/>
      <c r="K44" s="219"/>
      <c r="L44" s="168"/>
      <c r="M44" s="168"/>
      <c r="N44" s="168"/>
      <c r="O44" s="168"/>
      <c r="P44" s="168"/>
      <c r="Q44" s="168"/>
      <c r="R44" s="435" t="s">
        <v>154</v>
      </c>
      <c r="S44" s="436"/>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row>
    <row r="45" spans="1:95" ht="19.95" customHeight="1">
      <c r="A45" s="220"/>
      <c r="B45" s="220"/>
      <c r="C45" s="220"/>
      <c r="D45" s="220"/>
      <c r="E45" s="172"/>
      <c r="F45" s="172"/>
      <c r="G45" s="172"/>
      <c r="H45" s="172"/>
      <c r="I45" s="172"/>
      <c r="J45" s="172"/>
      <c r="K45" s="172"/>
      <c r="L45" s="172"/>
      <c r="M45" s="159"/>
      <c r="N45" s="159"/>
      <c r="O45" s="159"/>
      <c r="P45" s="159"/>
      <c r="Q45" s="168"/>
      <c r="R45" s="434" t="s">
        <v>151</v>
      </c>
      <c r="S45" s="434"/>
      <c r="T45" s="434"/>
      <c r="U45" s="434"/>
      <c r="V45" s="434"/>
      <c r="W45" s="434"/>
      <c r="X45" s="434"/>
      <c r="Y45" s="434"/>
      <c r="Z45" s="434"/>
      <c r="AA45" s="434"/>
      <c r="AB45" s="434"/>
      <c r="AC45" s="434"/>
      <c r="AD45" s="434"/>
      <c r="AE45" s="434"/>
      <c r="AF45" s="434"/>
      <c r="AG45" s="434"/>
      <c r="AH45" s="434"/>
      <c r="AI45" s="434"/>
      <c r="AJ45" s="434"/>
      <c r="AK45" s="434" t="s">
        <v>148</v>
      </c>
      <c r="AL45" s="434"/>
      <c r="AM45" s="434"/>
      <c r="AN45" s="434"/>
      <c r="AO45" s="434"/>
      <c r="AP45" s="434"/>
      <c r="AQ45" s="434"/>
      <c r="AR45" s="434"/>
      <c r="AS45" s="221" t="s">
        <v>247</v>
      </c>
      <c r="AT45" s="434" t="s">
        <v>149</v>
      </c>
      <c r="AU45" s="434"/>
      <c r="AV45" s="434"/>
      <c r="AW45" s="434"/>
      <c r="AX45" s="434"/>
      <c r="AY45" s="434"/>
      <c r="AZ45" s="434"/>
      <c r="BA45" s="434"/>
      <c r="BB45" s="434"/>
      <c r="BC45" s="434"/>
      <c r="BD45" s="434"/>
      <c r="BE45" s="434"/>
      <c r="BF45" s="434"/>
      <c r="BG45" s="434" t="s">
        <v>150</v>
      </c>
      <c r="BH45" s="434"/>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row>
    <row r="46" spans="1:95" s="134" customFormat="1" ht="19.95" customHeight="1" thickBot="1">
      <c r="A46" s="222"/>
      <c r="B46" s="223"/>
      <c r="C46" s="224"/>
      <c r="D46" s="224"/>
      <c r="E46" s="224"/>
      <c r="F46" s="224"/>
      <c r="G46" s="224"/>
      <c r="H46" s="224"/>
      <c r="I46" s="225"/>
      <c r="J46" s="225"/>
      <c r="K46" s="225"/>
      <c r="L46" s="226"/>
      <c r="M46" s="226"/>
      <c r="N46" s="172"/>
      <c r="O46" s="172"/>
      <c r="P46" s="172"/>
      <c r="Q46" s="172"/>
      <c r="R46" s="227">
        <v>3300</v>
      </c>
      <c r="S46" s="228">
        <v>4500</v>
      </c>
      <c r="T46" s="229">
        <v>4500</v>
      </c>
      <c r="U46" s="229">
        <v>3200</v>
      </c>
      <c r="V46" s="229">
        <v>3600</v>
      </c>
      <c r="W46" s="230"/>
      <c r="X46" s="229">
        <v>3400</v>
      </c>
      <c r="Y46" s="229">
        <v>3500</v>
      </c>
      <c r="Z46" s="229">
        <v>2300</v>
      </c>
      <c r="AA46" s="229">
        <v>2000</v>
      </c>
      <c r="AB46" s="227">
        <v>5000</v>
      </c>
      <c r="AC46" s="228">
        <v>7000</v>
      </c>
      <c r="AD46" s="229">
        <v>70</v>
      </c>
      <c r="AE46" s="229">
        <v>70</v>
      </c>
      <c r="AF46" s="229">
        <v>70</v>
      </c>
      <c r="AG46" s="229">
        <v>61</v>
      </c>
      <c r="AH46" s="229">
        <v>82</v>
      </c>
      <c r="AI46" s="229">
        <v>305</v>
      </c>
      <c r="AJ46" s="229">
        <v>305</v>
      </c>
      <c r="AK46" s="227">
        <v>5720</v>
      </c>
      <c r="AL46" s="228">
        <v>6500</v>
      </c>
      <c r="AM46" s="227">
        <v>4000</v>
      </c>
      <c r="AN46" s="228">
        <v>4500</v>
      </c>
      <c r="AO46" s="227">
        <v>4070</v>
      </c>
      <c r="AP46" s="228">
        <v>4600</v>
      </c>
      <c r="AQ46" s="227">
        <v>2550</v>
      </c>
      <c r="AR46" s="228">
        <v>2950</v>
      </c>
      <c r="AS46" s="231">
        <v>408</v>
      </c>
      <c r="AT46" s="227">
        <v>5000</v>
      </c>
      <c r="AU46" s="227">
        <v>7200</v>
      </c>
      <c r="AV46" s="227">
        <v>15700</v>
      </c>
      <c r="AW46" s="227">
        <v>4200</v>
      </c>
      <c r="AX46" s="227">
        <v>14600</v>
      </c>
      <c r="AY46" s="227">
        <v>9000</v>
      </c>
      <c r="AZ46" s="227">
        <v>3700</v>
      </c>
      <c r="BA46" s="227">
        <v>6800</v>
      </c>
      <c r="BB46" s="227">
        <v>3100</v>
      </c>
      <c r="BC46" s="227">
        <v>2400</v>
      </c>
      <c r="BD46" s="227">
        <v>5000</v>
      </c>
      <c r="BE46" s="227">
        <v>2500</v>
      </c>
      <c r="BF46" s="227">
        <v>6700</v>
      </c>
      <c r="BG46" s="232">
        <v>3143</v>
      </c>
      <c r="BH46" s="232">
        <v>4620</v>
      </c>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row>
    <row r="47" spans="1:95" s="135" customFormat="1" ht="44.4" customHeight="1" thickTop="1">
      <c r="A47" s="437" t="s">
        <v>152</v>
      </c>
      <c r="B47" s="233" t="s">
        <v>26</v>
      </c>
      <c r="C47" s="234" t="s">
        <v>343</v>
      </c>
      <c r="D47" s="235" t="s">
        <v>345</v>
      </c>
      <c r="E47" s="236" t="s">
        <v>242</v>
      </c>
      <c r="F47" s="237" t="s">
        <v>243</v>
      </c>
      <c r="G47" s="238" t="s">
        <v>147</v>
      </c>
      <c r="H47" s="239" t="s">
        <v>44</v>
      </c>
      <c r="I47" s="233" t="s">
        <v>27</v>
      </c>
      <c r="J47" s="240" t="s">
        <v>28</v>
      </c>
      <c r="K47" s="240" t="s">
        <v>241</v>
      </c>
      <c r="L47" s="240" t="s">
        <v>29</v>
      </c>
      <c r="M47" s="240" t="s">
        <v>30</v>
      </c>
      <c r="N47" s="241" t="s">
        <v>45</v>
      </c>
      <c r="O47" s="240" t="s">
        <v>46</v>
      </c>
      <c r="P47" s="240" t="s">
        <v>244</v>
      </c>
      <c r="Q47" s="242" t="s">
        <v>163</v>
      </c>
      <c r="R47" s="243" t="s">
        <v>250</v>
      </c>
      <c r="S47" s="244" t="s">
        <v>251</v>
      </c>
      <c r="T47" s="244" t="s">
        <v>252</v>
      </c>
      <c r="U47" s="244" t="s">
        <v>253</v>
      </c>
      <c r="V47" s="244" t="s">
        <v>254</v>
      </c>
      <c r="W47" s="230"/>
      <c r="X47" s="245" t="s">
        <v>255</v>
      </c>
      <c r="Y47" s="245" t="s">
        <v>256</v>
      </c>
      <c r="Z47" s="245" t="s">
        <v>248</v>
      </c>
      <c r="AA47" s="245" t="s">
        <v>249</v>
      </c>
      <c r="AB47" s="246" t="s">
        <v>257</v>
      </c>
      <c r="AC47" s="245" t="s">
        <v>258</v>
      </c>
      <c r="AD47" s="245" t="s">
        <v>259</v>
      </c>
      <c r="AE47" s="245" t="s">
        <v>260</v>
      </c>
      <c r="AF47" s="245" t="s">
        <v>261</v>
      </c>
      <c r="AG47" s="245" t="s">
        <v>262</v>
      </c>
      <c r="AH47" s="245" t="s">
        <v>263</v>
      </c>
      <c r="AI47" s="245" t="s">
        <v>264</v>
      </c>
      <c r="AJ47" s="245" t="s">
        <v>265</v>
      </c>
      <c r="AK47" s="246" t="s">
        <v>182</v>
      </c>
      <c r="AL47" s="245" t="s">
        <v>184</v>
      </c>
      <c r="AM47" s="246" t="s">
        <v>181</v>
      </c>
      <c r="AN47" s="245" t="s">
        <v>183</v>
      </c>
      <c r="AO47" s="246" t="s">
        <v>180</v>
      </c>
      <c r="AP47" s="245" t="s">
        <v>179</v>
      </c>
      <c r="AQ47" s="246" t="s">
        <v>168</v>
      </c>
      <c r="AR47" s="245" t="s">
        <v>175</v>
      </c>
      <c r="AS47" s="247" t="s">
        <v>176</v>
      </c>
      <c r="AT47" s="246" t="s">
        <v>177</v>
      </c>
      <c r="AU47" s="246" t="s">
        <v>178</v>
      </c>
      <c r="AV47" s="246" t="s">
        <v>156</v>
      </c>
      <c r="AW47" s="246" t="s">
        <v>169</v>
      </c>
      <c r="AX47" s="246" t="s">
        <v>157</v>
      </c>
      <c r="AY47" s="246" t="s">
        <v>170</v>
      </c>
      <c r="AZ47" s="246" t="s">
        <v>158</v>
      </c>
      <c r="BA47" s="246" t="s">
        <v>159</v>
      </c>
      <c r="BB47" s="246" t="s">
        <v>160</v>
      </c>
      <c r="BC47" s="246" t="s">
        <v>171</v>
      </c>
      <c r="BD47" s="246" t="s">
        <v>172</v>
      </c>
      <c r="BE47" s="246" t="s">
        <v>161</v>
      </c>
      <c r="BF47" s="246" t="s">
        <v>162</v>
      </c>
      <c r="BG47" s="248" t="s">
        <v>173</v>
      </c>
      <c r="BH47" s="248" t="s">
        <v>174</v>
      </c>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row>
    <row r="48" spans="1:95" ht="44.4" customHeight="1" thickBot="1">
      <c r="A48" s="437"/>
      <c r="B48" s="250" t="str">
        <f>IF($N$4="","",$N$4)</f>
        <v/>
      </c>
      <c r="C48" s="166" t="s">
        <v>344</v>
      </c>
      <c r="D48" s="251">
        <f>$N$31</f>
        <v>0</v>
      </c>
      <c r="E48" s="252"/>
      <c r="F48" s="253" t="str">
        <f>$N$33</f>
        <v/>
      </c>
      <c r="G48" s="254">
        <f>$N$34</f>
        <v>0</v>
      </c>
      <c r="H48" s="255">
        <f ca="1">TODAY()</f>
        <v>45568</v>
      </c>
      <c r="I48" s="166"/>
      <c r="J48" s="166"/>
      <c r="K48" s="256" t="str">
        <f>LEFT(PHONETIC(民間用申込書!C35),1)</f>
        <v/>
      </c>
      <c r="L48" s="257" t="str">
        <f>C$37 &amp;" " &amp;$D$38 &amp;" " &amp;$I$38</f>
        <v xml:space="preserve">  </v>
      </c>
      <c r="M48" s="207" t="str">
        <f>IF(D35="","",D35)</f>
        <v/>
      </c>
      <c r="N48" s="207" t="str">
        <f>IF(C36="","",C36)</f>
        <v/>
      </c>
      <c r="O48" s="207" t="str">
        <f>IF(C40="","",C40)</f>
        <v/>
      </c>
      <c r="P48" s="207" t="str">
        <f>IF(C39="","",C39)</f>
        <v/>
      </c>
      <c r="Q48" s="258" t="str">
        <f>LEFT($N$48,3)</f>
        <v/>
      </c>
      <c r="R48" s="259"/>
      <c r="S48" s="260" t="str">
        <f>IF(H8="","",H8)</f>
        <v/>
      </c>
      <c r="T48" s="166" t="str">
        <f>IF(H9="","",H9)</f>
        <v/>
      </c>
      <c r="U48" s="166" t="str">
        <f>IF(H11="","",H11)</f>
        <v/>
      </c>
      <c r="V48" s="166" t="str">
        <f>IF(H13="","",H13)</f>
        <v/>
      </c>
      <c r="W48" s="261"/>
      <c r="X48" s="166" t="str">
        <f>IF(H10="","",H10)</f>
        <v/>
      </c>
      <c r="Y48" s="166" t="str">
        <f>IF(H12="","",H12)</f>
        <v/>
      </c>
      <c r="Z48" s="166" t="str">
        <f>IF(H14="","",H14)</f>
        <v/>
      </c>
      <c r="AA48" s="166" t="str">
        <f>IF(H15="","",H15)</f>
        <v/>
      </c>
      <c r="AB48" s="259"/>
      <c r="AC48" s="260" t="str">
        <f>IF(H7="","",H7)</f>
        <v/>
      </c>
      <c r="AD48" s="166" t="str">
        <f>IF(H16="","",H16)</f>
        <v/>
      </c>
      <c r="AE48" s="166" t="str">
        <f>IF(H17="","",H17)</f>
        <v/>
      </c>
      <c r="AF48" s="166" t="str">
        <f>IF(H18="","",H18)</f>
        <v/>
      </c>
      <c r="AG48" s="166" t="str">
        <f>IF(H19="","",H19)</f>
        <v/>
      </c>
      <c r="AH48" s="166" t="str">
        <f>IF(H20="","",H20)</f>
        <v/>
      </c>
      <c r="AI48" s="166" t="str">
        <f>IF(H21="","",H21)</f>
        <v/>
      </c>
      <c r="AJ48" s="166" t="str">
        <f>IF(H22="","",H22)</f>
        <v/>
      </c>
      <c r="AK48" s="259"/>
      <c r="AL48" s="262"/>
      <c r="AM48" s="259"/>
      <c r="AN48" s="262"/>
      <c r="AO48" s="259"/>
      <c r="AP48" s="262"/>
      <c r="AQ48" s="259"/>
      <c r="AR48" s="262"/>
      <c r="AS48" s="261"/>
      <c r="AT48" s="259"/>
      <c r="AU48" s="259"/>
      <c r="AV48" s="259"/>
      <c r="AW48" s="259"/>
      <c r="AX48" s="259"/>
      <c r="AY48" s="259"/>
      <c r="AZ48" s="259"/>
      <c r="BA48" s="259"/>
      <c r="BB48" s="259"/>
      <c r="BC48" s="259"/>
      <c r="BD48" s="259"/>
      <c r="BE48" s="259"/>
      <c r="BF48" s="259"/>
      <c r="BG48" s="263" t="str">
        <f>IF(民間用申込書!$H$24="","",民間用申込書!$H$24)</f>
        <v/>
      </c>
      <c r="BH48" s="264" t="str">
        <f>IF(民間用申込書!$H$25="","",民間用申込書!$H$25)</f>
        <v/>
      </c>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row>
    <row r="49" spans="1:95" ht="13.05" customHeight="1" thickTop="1">
      <c r="A49" s="172"/>
      <c r="B49" s="172"/>
      <c r="C49" s="172"/>
      <c r="D49" s="172"/>
      <c r="E49" s="172"/>
      <c r="F49" s="172"/>
      <c r="G49" s="172"/>
      <c r="H49" s="172"/>
      <c r="I49" s="172"/>
      <c r="J49" s="172"/>
      <c r="K49" s="172"/>
      <c r="L49" s="159"/>
      <c r="M49" s="159"/>
      <c r="N49" s="159"/>
      <c r="O49" s="159"/>
      <c r="P49" s="168"/>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row>
    <row r="50" spans="1:95" ht="13.05" customHeight="1">
      <c r="A50" s="172"/>
      <c r="B50" s="172"/>
      <c r="C50" s="172"/>
      <c r="D50" s="172"/>
      <c r="E50" s="172"/>
      <c r="F50" s="172"/>
      <c r="G50" s="172"/>
      <c r="H50" s="172"/>
      <c r="I50" s="172"/>
      <c r="J50" s="172"/>
      <c r="K50" s="172"/>
      <c r="L50" s="172"/>
      <c r="M50" s="159"/>
      <c r="N50" s="159"/>
      <c r="O50" s="159"/>
      <c r="P50" s="168"/>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row>
    <row r="51" spans="1:95" ht="14.4">
      <c r="A51" s="437" t="s">
        <v>47</v>
      </c>
      <c r="B51" s="265" t="s">
        <v>37</v>
      </c>
      <c r="C51" s="266" t="s">
        <v>38</v>
      </c>
      <c r="D51" s="266" t="s">
        <v>45</v>
      </c>
      <c r="E51" s="267" t="s">
        <v>39</v>
      </c>
      <c r="F51" s="172"/>
      <c r="G51" s="172"/>
      <c r="H51" s="172"/>
      <c r="I51" s="172"/>
      <c r="J51" s="172"/>
      <c r="K51" s="172"/>
      <c r="L51" s="172"/>
      <c r="M51" s="159"/>
      <c r="N51" s="159"/>
      <c r="O51" s="159"/>
      <c r="P51" s="168"/>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row>
    <row r="52" spans="1:95" ht="35.4" customHeight="1">
      <c r="A52" s="437"/>
      <c r="B52" s="268" t="str">
        <f>$C$37 &amp;" " &amp; $D$38 &amp;" " &amp;$I$38 &amp; " 様"</f>
        <v xml:space="preserve">   様</v>
      </c>
      <c r="C52" s="269" t="str">
        <f>$D$35</f>
        <v/>
      </c>
      <c r="D52" s="270" t="str">
        <f>IF($C$36="","",$C$36)</f>
        <v/>
      </c>
      <c r="E52" s="207" t="str">
        <f>IF($C$40="","",$C$40)</f>
        <v/>
      </c>
      <c r="F52" s="172"/>
      <c r="G52" s="172"/>
      <c r="H52" s="172"/>
      <c r="I52" s="172"/>
      <c r="J52" s="172"/>
      <c r="K52" s="172"/>
      <c r="L52" s="172"/>
      <c r="M52" s="159"/>
      <c r="N52" s="159"/>
      <c r="O52" s="159"/>
      <c r="P52" s="168"/>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row>
    <row r="53" spans="1:95" ht="25.95" customHeight="1">
      <c r="A53" s="172"/>
      <c r="B53" s="172"/>
      <c r="C53" s="172"/>
      <c r="D53" s="172"/>
      <c r="E53" s="172"/>
      <c r="F53" s="172"/>
      <c r="G53" s="172"/>
      <c r="H53" s="172"/>
      <c r="I53" s="172"/>
      <c r="J53" s="172"/>
      <c r="K53" s="172"/>
      <c r="L53" s="172"/>
      <c r="M53" s="159"/>
      <c r="N53" s="159"/>
      <c r="O53" s="159"/>
      <c r="P53" s="168"/>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row>
    <row r="54" spans="1:95" ht="25.05" customHeight="1" thickBot="1">
      <c r="A54" s="517" t="s">
        <v>348</v>
      </c>
      <c r="B54" s="518"/>
      <c r="C54" s="518"/>
      <c r="D54" s="519"/>
      <c r="E54" s="271" t="s">
        <v>349</v>
      </c>
      <c r="F54" s="172"/>
      <c r="G54" s="172"/>
      <c r="H54" s="172"/>
      <c r="I54" s="172"/>
      <c r="J54" s="172"/>
      <c r="K54" s="172"/>
      <c r="L54" s="159"/>
      <c r="M54" s="159"/>
      <c r="N54" s="159"/>
      <c r="O54" s="168"/>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row>
    <row r="55" spans="1:95" s="136" customFormat="1" ht="61.2" customHeight="1" thickTop="1">
      <c r="A55" s="272" t="s">
        <v>60</v>
      </c>
      <c r="B55" s="273" t="s">
        <v>146</v>
      </c>
      <c r="C55" s="274" t="s">
        <v>61</v>
      </c>
      <c r="D55" s="275" t="s">
        <v>62</v>
      </c>
      <c r="E55" s="276" t="s">
        <v>63</v>
      </c>
      <c r="F55" s="277" t="s">
        <v>64</v>
      </c>
      <c r="G55" s="277" t="s">
        <v>65</v>
      </c>
      <c r="H55" s="277" t="s">
        <v>271</v>
      </c>
      <c r="I55" s="276" t="s">
        <v>66</v>
      </c>
      <c r="J55" s="277" t="s">
        <v>67</v>
      </c>
      <c r="K55" s="276" t="s">
        <v>68</v>
      </c>
      <c r="L55" s="276" t="s">
        <v>69</v>
      </c>
      <c r="M55" s="277" t="s">
        <v>70</v>
      </c>
      <c r="N55" s="277" t="s">
        <v>71</v>
      </c>
      <c r="O55" s="277" t="s">
        <v>72</v>
      </c>
      <c r="P55" s="276" t="s">
        <v>73</v>
      </c>
      <c r="Q55" s="277" t="s">
        <v>74</v>
      </c>
      <c r="R55" s="277" t="s">
        <v>75</v>
      </c>
      <c r="S55" s="277" t="s">
        <v>76</v>
      </c>
      <c r="T55" s="276" t="s">
        <v>77</v>
      </c>
      <c r="U55" s="277" t="s">
        <v>78</v>
      </c>
      <c r="V55" s="276" t="s">
        <v>79</v>
      </c>
      <c r="W55" s="276" t="s">
        <v>80</v>
      </c>
      <c r="X55" s="277" t="s">
        <v>81</v>
      </c>
      <c r="Y55" s="276" t="s">
        <v>82</v>
      </c>
      <c r="Z55" s="277" t="s">
        <v>83</v>
      </c>
      <c r="AA55" s="277" t="s">
        <v>84</v>
      </c>
      <c r="AB55" s="276" t="s">
        <v>85</v>
      </c>
      <c r="AC55" s="277" t="s">
        <v>86</v>
      </c>
      <c r="AD55" s="277" t="s">
        <v>87</v>
      </c>
      <c r="AE55" s="277" t="s">
        <v>88</v>
      </c>
      <c r="AF55" s="277" t="s">
        <v>89</v>
      </c>
      <c r="AG55" s="277" t="s">
        <v>90</v>
      </c>
      <c r="AH55" s="277" t="s">
        <v>91</v>
      </c>
      <c r="AI55" s="277" t="s">
        <v>92</v>
      </c>
      <c r="AJ55" s="277" t="s">
        <v>93</v>
      </c>
      <c r="AK55" s="277" t="s">
        <v>94</v>
      </c>
      <c r="AL55" s="277" t="s">
        <v>95</v>
      </c>
      <c r="AM55" s="277" t="s">
        <v>96</v>
      </c>
      <c r="AN55" s="276" t="s">
        <v>97</v>
      </c>
      <c r="AO55" s="277" t="s">
        <v>98</v>
      </c>
      <c r="AP55" s="276" t="s">
        <v>99</v>
      </c>
      <c r="AQ55" s="277" t="s">
        <v>100</v>
      </c>
      <c r="AR55" s="277" t="s">
        <v>101</v>
      </c>
      <c r="AS55" s="277" t="s">
        <v>48</v>
      </c>
      <c r="AT55" s="277" t="s">
        <v>102</v>
      </c>
      <c r="AU55" s="277" t="s">
        <v>103</v>
      </c>
      <c r="AV55" s="277" t="s">
        <v>104</v>
      </c>
      <c r="AW55" s="277" t="s">
        <v>105</v>
      </c>
      <c r="AX55" s="277" t="s">
        <v>106</v>
      </c>
      <c r="AY55" s="277" t="s">
        <v>107</v>
      </c>
      <c r="AZ55" s="277" t="s">
        <v>108</v>
      </c>
      <c r="BA55" s="277" t="s">
        <v>109</v>
      </c>
      <c r="BB55" s="277" t="s">
        <v>110</v>
      </c>
      <c r="BC55" s="278" t="s">
        <v>111</v>
      </c>
      <c r="BD55" s="278" t="s">
        <v>49</v>
      </c>
      <c r="BE55" s="278" t="s">
        <v>112</v>
      </c>
      <c r="BF55" s="278" t="s">
        <v>113</v>
      </c>
      <c r="BG55" s="278" t="s">
        <v>114</v>
      </c>
      <c r="BH55" s="278" t="s">
        <v>115</v>
      </c>
      <c r="BI55" s="278" t="s">
        <v>115</v>
      </c>
      <c r="BJ55" s="278" t="s">
        <v>116</v>
      </c>
      <c r="BK55" s="278" t="s">
        <v>117</v>
      </c>
      <c r="BL55" s="278" t="s">
        <v>120</v>
      </c>
      <c r="BM55" s="278" t="s">
        <v>118</v>
      </c>
      <c r="BN55" s="278" t="s">
        <v>119</v>
      </c>
      <c r="BO55" s="278" t="s">
        <v>121</v>
      </c>
      <c r="BP55" s="278" t="s">
        <v>122</v>
      </c>
      <c r="BQ55" s="278" t="s">
        <v>123</v>
      </c>
      <c r="BR55" s="278" t="s">
        <v>124</v>
      </c>
      <c r="BS55" s="278" t="s">
        <v>125</v>
      </c>
      <c r="BT55" s="278" t="s">
        <v>126</v>
      </c>
      <c r="BU55" s="278" t="s">
        <v>127</v>
      </c>
      <c r="BV55" s="277" t="s">
        <v>128</v>
      </c>
      <c r="BW55" s="277" t="s">
        <v>129</v>
      </c>
      <c r="BX55" s="277" t="s">
        <v>130</v>
      </c>
      <c r="BY55" s="277" t="s">
        <v>131</v>
      </c>
      <c r="BZ55" s="277" t="s">
        <v>132</v>
      </c>
      <c r="CA55" s="277" t="s">
        <v>133</v>
      </c>
      <c r="CB55" s="277" t="s">
        <v>134</v>
      </c>
      <c r="CC55" s="277" t="s">
        <v>135</v>
      </c>
      <c r="CD55" s="277" t="s">
        <v>136</v>
      </c>
      <c r="CE55" s="275" t="s">
        <v>136</v>
      </c>
      <c r="CF55" s="275" t="s">
        <v>137</v>
      </c>
      <c r="CG55" s="275" t="s">
        <v>50</v>
      </c>
      <c r="CH55" s="275" t="s">
        <v>50</v>
      </c>
      <c r="CI55" s="277" t="s">
        <v>138</v>
      </c>
      <c r="CJ55" s="277" t="s">
        <v>139</v>
      </c>
      <c r="CK55" s="277" t="s">
        <v>140</v>
      </c>
      <c r="CL55" s="277" t="s">
        <v>141</v>
      </c>
      <c r="CM55" s="277" t="s">
        <v>142</v>
      </c>
      <c r="CN55" s="277" t="s">
        <v>145</v>
      </c>
      <c r="CO55" s="277" t="s">
        <v>144</v>
      </c>
      <c r="CP55" s="277" t="s">
        <v>143</v>
      </c>
      <c r="CQ55" s="277" t="s">
        <v>143</v>
      </c>
    </row>
    <row r="56" spans="1:95" s="137" customFormat="1" ht="33" customHeight="1" thickBot="1">
      <c r="A56" s="279" t="str">
        <f>IF($N$4=0,"",$N$4)</f>
        <v/>
      </c>
      <c r="B56" s="280">
        <v>5</v>
      </c>
      <c r="C56" s="281"/>
      <c r="D56" s="282"/>
      <c r="E56" s="283">
        <f ca="1">TODAY()</f>
        <v>45568</v>
      </c>
      <c r="F56" s="284"/>
      <c r="G56" s="282"/>
      <c r="H56" s="285"/>
      <c r="I56" s="285" t="str">
        <f>IF($C$40="","",$C$40)</f>
        <v/>
      </c>
      <c r="J56" s="285"/>
      <c r="K56" s="285" t="str">
        <f>IF($D$35="","",$D$35)</f>
        <v/>
      </c>
      <c r="L56" s="285" t="str">
        <f>IF($C$36="","",$C$36)</f>
        <v/>
      </c>
      <c r="M56" s="286"/>
      <c r="N56" s="285" t="str">
        <f>IF($C$37="","",$C$37)</f>
        <v/>
      </c>
      <c r="O56" s="285" t="str">
        <f>IF($D$38="","",$D$38)</f>
        <v/>
      </c>
      <c r="P56" s="285" t="str">
        <f>IF($I$38="","",$I$38)</f>
        <v/>
      </c>
      <c r="Q56" s="286"/>
      <c r="R56" s="287" t="s">
        <v>51</v>
      </c>
      <c r="S56" s="282"/>
      <c r="T56" s="288" t="s">
        <v>52</v>
      </c>
      <c r="U56" s="286"/>
      <c r="V56" s="288" t="s">
        <v>53</v>
      </c>
      <c r="W56" s="288" t="s">
        <v>54</v>
      </c>
      <c r="X56" s="288" t="s">
        <v>55</v>
      </c>
      <c r="Y56" s="288" t="s">
        <v>56</v>
      </c>
      <c r="Z56" s="288"/>
      <c r="AA56" s="288"/>
      <c r="AB56" s="288" t="s">
        <v>57</v>
      </c>
      <c r="AC56" s="286"/>
      <c r="AD56" s="286"/>
      <c r="AE56" s="286"/>
      <c r="AF56" s="286"/>
      <c r="AG56" s="289"/>
      <c r="AH56" s="286"/>
      <c r="AI56" s="286"/>
      <c r="AJ56" s="286"/>
      <c r="AK56" s="286"/>
      <c r="AL56" s="286"/>
      <c r="AM56" s="286"/>
      <c r="AN56" s="288" t="s">
        <v>58</v>
      </c>
      <c r="AO56" s="288"/>
      <c r="AP56" s="288" t="s">
        <v>59</v>
      </c>
      <c r="AQ56" s="286"/>
      <c r="AR56" s="286"/>
      <c r="AS56" s="286"/>
      <c r="AT56" s="286"/>
      <c r="AU56" s="286"/>
      <c r="AV56" s="286"/>
      <c r="AW56" s="286"/>
      <c r="AX56" s="286"/>
      <c r="AY56" s="286"/>
      <c r="AZ56" s="286"/>
      <c r="BA56" s="286"/>
      <c r="BB56" s="286"/>
      <c r="BC56" s="290"/>
      <c r="BD56" s="290"/>
      <c r="BE56" s="290"/>
      <c r="BF56" s="290"/>
      <c r="BG56" s="290"/>
      <c r="BH56" s="290"/>
      <c r="BI56" s="290"/>
      <c r="BJ56" s="290"/>
      <c r="BK56" s="290"/>
      <c r="BL56" s="290"/>
      <c r="BM56" s="290"/>
      <c r="BN56" s="290"/>
      <c r="BO56" s="290"/>
      <c r="BP56" s="290"/>
      <c r="BQ56" s="290"/>
      <c r="BR56" s="290"/>
      <c r="BS56" s="290"/>
      <c r="BT56" s="291"/>
      <c r="BU56" s="290"/>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row>
    <row r="57" spans="1:95" ht="13.8" thickTop="1">
      <c r="M57" s="122"/>
      <c r="P57" s="123"/>
      <c r="Q57" s="124"/>
    </row>
    <row r="58" spans="1:95" ht="12.6" customHeight="1"/>
    <row r="59" spans="1:95" ht="12.6" customHeight="1"/>
    <row r="61" spans="1:95" ht="12.6" customHeight="1"/>
    <row r="62" spans="1:95" ht="12.6" customHeight="1"/>
    <row r="63" spans="1:95" ht="12.6" customHeight="1"/>
    <row r="64" spans="1:95" ht="13.8" thickBot="1">
      <c r="A64" s="456"/>
      <c r="B64" s="456"/>
      <c r="C64" s="456"/>
      <c r="D64" s="456"/>
      <c r="E64" s="456"/>
      <c r="F64" s="456"/>
      <c r="G64" s="456"/>
      <c r="H64" s="456"/>
      <c r="I64" s="456"/>
      <c r="J64" s="456"/>
      <c r="K64" s="456"/>
      <c r="L64" s="129"/>
      <c r="M64" s="130"/>
      <c r="N64" s="130"/>
      <c r="O64" s="131"/>
      <c r="P64" s="129"/>
      <c r="Q64" s="129"/>
      <c r="R64" s="129"/>
      <c r="S64" s="129"/>
      <c r="T64" s="456"/>
      <c r="U64" s="456"/>
      <c r="V64" s="456"/>
      <c r="W64" s="456"/>
      <c r="X64" s="456"/>
      <c r="Y64" s="456"/>
      <c r="Z64" s="456"/>
      <c r="AA64" s="456"/>
      <c r="AB64" s="456"/>
      <c r="AC64" s="456"/>
      <c r="AD64" s="456"/>
      <c r="AE64" s="129"/>
      <c r="AF64" s="130"/>
      <c r="AG64" s="130"/>
      <c r="AH64" s="130"/>
      <c r="AI64" s="131"/>
      <c r="AJ64" s="129"/>
      <c r="AK64" s="129"/>
      <c r="AL64" s="129"/>
      <c r="AM64" s="456"/>
      <c r="AN64" s="456"/>
      <c r="AO64" s="456"/>
      <c r="AP64" s="456"/>
      <c r="AQ64" s="456"/>
      <c r="AR64" s="456"/>
      <c r="AS64" s="456"/>
      <c r="AT64" s="456"/>
      <c r="AU64" s="456"/>
      <c r="AV64" s="456"/>
      <c r="AW64" s="456"/>
      <c r="AX64" s="129"/>
      <c r="AY64" s="130"/>
      <c r="AZ64" s="130"/>
      <c r="BA64" s="130"/>
      <c r="BB64" s="131"/>
      <c r="BC64" s="129"/>
      <c r="BD64" s="129"/>
      <c r="BE64" s="129"/>
      <c r="BF64" s="129"/>
    </row>
    <row r="65" spans="1:58" s="128" customFormat="1" ht="23.4" customHeight="1" thickTop="1" thickBot="1">
      <c r="A65" s="478" t="s">
        <v>228</v>
      </c>
      <c r="B65" s="479"/>
      <c r="C65" s="146" t="s">
        <v>229</v>
      </c>
      <c r="D65" s="146" t="s">
        <v>230</v>
      </c>
      <c r="E65" s="146" t="s">
        <v>296</v>
      </c>
      <c r="F65" s="146" t="s">
        <v>231</v>
      </c>
      <c r="G65" s="146" t="s">
        <v>314</v>
      </c>
      <c r="H65" s="146" t="s">
        <v>238</v>
      </c>
      <c r="I65" s="523" t="s">
        <v>320</v>
      </c>
      <c r="J65" s="524"/>
      <c r="K65" s="524"/>
      <c r="L65" s="524"/>
      <c r="M65" s="525"/>
      <c r="O65" s="150" t="b">
        <v>0</v>
      </c>
      <c r="Q65" s="127"/>
      <c r="R65" s="127"/>
      <c r="S65" s="127"/>
      <c r="T65" s="132"/>
    </row>
    <row r="66" spans="1:58" ht="27.6" customHeight="1" thickTop="1">
      <c r="A66" s="488" t="s">
        <v>224</v>
      </c>
      <c r="B66" s="489"/>
      <c r="C66" s="147" t="s">
        <v>227</v>
      </c>
      <c r="D66" s="147" t="s">
        <v>232</v>
      </c>
      <c r="E66" s="147" t="s">
        <v>296</v>
      </c>
      <c r="F66" s="147" t="s">
        <v>236</v>
      </c>
      <c r="G66" s="147" t="s">
        <v>234</v>
      </c>
      <c r="H66" s="147" t="s">
        <v>239</v>
      </c>
      <c r="I66" s="526" t="s">
        <v>297</v>
      </c>
      <c r="J66" s="527"/>
      <c r="K66" s="527"/>
      <c r="L66" s="527"/>
      <c r="M66" s="528"/>
      <c r="N66" s="122"/>
      <c r="P66" s="122"/>
      <c r="Q66" s="123"/>
      <c r="R66" s="123"/>
      <c r="S66" s="123"/>
      <c r="T66" s="124"/>
    </row>
    <row r="67" spans="1:58" ht="28.2" customHeight="1" thickBot="1">
      <c r="A67" s="490"/>
      <c r="B67" s="491"/>
      <c r="C67" s="149" t="s">
        <v>235</v>
      </c>
      <c r="D67" s="149" t="s">
        <v>233</v>
      </c>
      <c r="E67" s="149" t="s">
        <v>233</v>
      </c>
      <c r="F67" s="149" t="s">
        <v>233</v>
      </c>
      <c r="G67" s="149" t="s">
        <v>233</v>
      </c>
      <c r="H67" s="149" t="s">
        <v>233</v>
      </c>
      <c r="I67" s="520" t="s">
        <v>237</v>
      </c>
      <c r="J67" s="521"/>
      <c r="K67" s="521"/>
      <c r="L67" s="521"/>
      <c r="M67" s="522"/>
      <c r="N67" s="122"/>
      <c r="P67" s="122"/>
      <c r="Q67" s="123"/>
      <c r="R67" s="123"/>
      <c r="S67" s="123"/>
      <c r="T67" s="124"/>
    </row>
    <row r="68" spans="1:58" ht="28.2" customHeight="1" thickTop="1">
      <c r="A68" s="495" t="s">
        <v>223</v>
      </c>
      <c r="B68" s="496"/>
      <c r="C68" s="147" t="s">
        <v>227</v>
      </c>
      <c r="D68" s="147" t="s">
        <v>232</v>
      </c>
      <c r="E68" s="147" t="s">
        <v>296</v>
      </c>
      <c r="F68" s="147" t="s">
        <v>236</v>
      </c>
      <c r="G68" s="147" t="s">
        <v>239</v>
      </c>
      <c r="H68" s="147" t="s">
        <v>239</v>
      </c>
      <c r="I68" s="529" t="s">
        <v>325</v>
      </c>
      <c r="J68" s="530"/>
      <c r="K68" s="530"/>
      <c r="L68" s="530"/>
      <c r="M68" s="531"/>
      <c r="N68" s="122"/>
      <c r="P68" s="122"/>
      <c r="Q68" s="123"/>
      <c r="R68" s="123"/>
      <c r="S68" s="123"/>
      <c r="T68" s="124"/>
    </row>
    <row r="69" spans="1:58" ht="28.2" customHeight="1" thickBot="1">
      <c r="A69" s="497"/>
      <c r="B69" s="498"/>
      <c r="C69" s="149" t="s">
        <v>235</v>
      </c>
      <c r="D69" s="149" t="s">
        <v>232</v>
      </c>
      <c r="E69" s="149" t="s">
        <v>295</v>
      </c>
      <c r="F69" s="149" t="s">
        <v>236</v>
      </c>
      <c r="G69" s="149" t="s">
        <v>239</v>
      </c>
      <c r="H69" s="149" t="s">
        <v>239</v>
      </c>
      <c r="I69" s="532"/>
      <c r="J69" s="533"/>
      <c r="K69" s="533"/>
      <c r="L69" s="533"/>
      <c r="M69" s="534"/>
      <c r="N69" s="122"/>
      <c r="P69" s="122"/>
      <c r="Q69" s="123"/>
      <c r="R69" s="123"/>
      <c r="S69" s="123"/>
      <c r="T69" s="124"/>
    </row>
    <row r="70" spans="1:58" ht="28.2" customHeight="1" thickTop="1">
      <c r="A70" s="499" t="s">
        <v>225</v>
      </c>
      <c r="B70" s="500"/>
      <c r="C70" s="148" t="s">
        <v>222</v>
      </c>
      <c r="D70" s="148" t="s">
        <v>232</v>
      </c>
      <c r="E70" s="148" t="s">
        <v>317</v>
      </c>
      <c r="F70" s="148" t="s">
        <v>236</v>
      </c>
      <c r="G70" s="148" t="s">
        <v>234</v>
      </c>
      <c r="H70" s="148" t="s">
        <v>238</v>
      </c>
      <c r="I70" s="514" t="s">
        <v>240</v>
      </c>
      <c r="J70" s="515"/>
      <c r="K70" s="515"/>
      <c r="L70" s="515"/>
      <c r="M70" s="516"/>
      <c r="N70" s="122"/>
      <c r="P70" s="122"/>
      <c r="Q70" s="123"/>
      <c r="R70" s="123"/>
      <c r="S70" s="123"/>
      <c r="T70" s="124"/>
    </row>
    <row r="71" spans="1:58" ht="28.2" customHeight="1" thickBot="1">
      <c r="A71" s="490"/>
      <c r="B71" s="491"/>
      <c r="C71" s="149" t="s">
        <v>226</v>
      </c>
      <c r="D71" s="149" t="s">
        <v>232</v>
      </c>
      <c r="E71" s="149" t="s">
        <v>295</v>
      </c>
      <c r="F71" s="149" t="s">
        <v>239</v>
      </c>
      <c r="G71" s="149" t="s">
        <v>239</v>
      </c>
      <c r="H71" s="149" t="s">
        <v>239</v>
      </c>
      <c r="I71" s="520" t="s">
        <v>321</v>
      </c>
      <c r="J71" s="521"/>
      <c r="K71" s="521"/>
      <c r="L71" s="521"/>
      <c r="M71" s="522"/>
      <c r="N71" s="124"/>
      <c r="O71" s="122"/>
    </row>
    <row r="72" spans="1:58" ht="13.8" thickTop="1">
      <c r="A72" s="456"/>
      <c r="B72" s="456"/>
      <c r="C72" s="456"/>
      <c r="D72" s="456"/>
      <c r="E72" s="456"/>
      <c r="F72" s="456"/>
      <c r="G72" s="456"/>
      <c r="H72" s="456"/>
      <c r="I72" s="456"/>
      <c r="J72" s="456"/>
      <c r="K72" s="456"/>
      <c r="L72" s="129"/>
      <c r="M72" s="130"/>
      <c r="N72" s="130"/>
      <c r="O72" s="131"/>
      <c r="P72" s="129"/>
      <c r="Q72" s="129"/>
      <c r="R72" s="129"/>
      <c r="S72" s="129"/>
      <c r="T72" s="456"/>
      <c r="U72" s="456"/>
      <c r="V72" s="456"/>
      <c r="W72" s="456"/>
      <c r="X72" s="456"/>
      <c r="Y72" s="456"/>
      <c r="Z72" s="456"/>
      <c r="AA72" s="456"/>
      <c r="AB72" s="456"/>
      <c r="AC72" s="456"/>
      <c r="AD72" s="456"/>
      <c r="AE72" s="129"/>
      <c r="AF72" s="130"/>
      <c r="AG72" s="130"/>
      <c r="AH72" s="130"/>
      <c r="AI72" s="131"/>
      <c r="AJ72" s="129"/>
      <c r="AK72" s="129"/>
      <c r="AL72" s="129"/>
      <c r="AM72" s="456"/>
      <c r="AN72" s="456"/>
      <c r="AO72" s="456"/>
      <c r="AP72" s="456"/>
      <c r="AQ72" s="456"/>
      <c r="AR72" s="456"/>
      <c r="AS72" s="456"/>
      <c r="AT72" s="456"/>
      <c r="AU72" s="456"/>
      <c r="AV72" s="456"/>
      <c r="AW72" s="456"/>
      <c r="AX72" s="129"/>
      <c r="AY72" s="130"/>
      <c r="AZ72" s="130"/>
      <c r="BA72" s="130"/>
      <c r="BB72" s="131"/>
      <c r="BC72" s="129"/>
      <c r="BD72" s="129"/>
      <c r="BE72" s="129"/>
      <c r="BF72" s="129"/>
    </row>
    <row r="73" spans="1:58" ht="12.6" customHeight="1"/>
    <row r="74" spans="1:58" ht="12.6" customHeight="1"/>
    <row r="75" spans="1:58" ht="12.6" customHeight="1"/>
    <row r="76" spans="1:58" ht="12.6" customHeight="1"/>
    <row r="77" spans="1:58" ht="12.6" customHeight="1"/>
    <row r="78" spans="1:58" ht="12.6" customHeight="1"/>
    <row r="79" spans="1:58" ht="12.6" customHeight="1"/>
    <row r="80" spans="1:58" ht="12.6" customHeight="1"/>
    <row r="81" ht="12.6" customHeight="1"/>
    <row r="82" ht="12.6" customHeight="1"/>
  </sheetData>
  <sheetProtection algorithmName="SHA-512" hashValue="nZCg/AeFDdlpNiHcc9wiWDAL71TVr8C6Q5/NDI4OV3jUKa+AOaXPcACDWdhy1HJx3/D6Sf4lU78yb90c6N6ioA==" saltValue="hHYzAQ/367sdshL80fyEZA==" spinCount="100000" sheet="1" objects="1" scenarios="1"/>
  <mergeCells count="108">
    <mergeCell ref="P24:P25"/>
    <mergeCell ref="R24:R25"/>
    <mergeCell ref="AM64:AW64"/>
    <mergeCell ref="A66:B67"/>
    <mergeCell ref="A31:F31"/>
    <mergeCell ref="I31:K31"/>
    <mergeCell ref="A68:B69"/>
    <mergeCell ref="A70:B71"/>
    <mergeCell ref="F35:K35"/>
    <mergeCell ref="V26:W27"/>
    <mergeCell ref="X26:Z27"/>
    <mergeCell ref="Y28:Z28"/>
    <mergeCell ref="Y29:Z29"/>
    <mergeCell ref="I70:M70"/>
    <mergeCell ref="A54:D54"/>
    <mergeCell ref="I71:M71"/>
    <mergeCell ref="I65:M65"/>
    <mergeCell ref="I66:M66"/>
    <mergeCell ref="I67:M67"/>
    <mergeCell ref="I68:M69"/>
    <mergeCell ref="R39:S39"/>
    <mergeCell ref="Q40:S40"/>
    <mergeCell ref="Q41:S41"/>
    <mergeCell ref="AM72:AW72"/>
    <mergeCell ref="A27:F27"/>
    <mergeCell ref="A29:F29"/>
    <mergeCell ref="A30:F30"/>
    <mergeCell ref="A28:F28"/>
    <mergeCell ref="I27:K30"/>
    <mergeCell ref="A32:F32"/>
    <mergeCell ref="I32:K32"/>
    <mergeCell ref="I38:K38"/>
    <mergeCell ref="C40:G40"/>
    <mergeCell ref="I40:K40"/>
    <mergeCell ref="A72:K72"/>
    <mergeCell ref="T72:AD72"/>
    <mergeCell ref="A65:B65"/>
    <mergeCell ref="A64:K64"/>
    <mergeCell ref="T64:AD64"/>
    <mergeCell ref="A35:B36"/>
    <mergeCell ref="C36:K36"/>
    <mergeCell ref="A37:B38"/>
    <mergeCell ref="C37:K37"/>
    <mergeCell ref="D35:E35"/>
    <mergeCell ref="D38:G38"/>
    <mergeCell ref="X30:Z30"/>
    <mergeCell ref="X31:Z31"/>
    <mergeCell ref="BG45:BH45"/>
    <mergeCell ref="R44:S44"/>
    <mergeCell ref="R45:AJ45"/>
    <mergeCell ref="AK45:AR45"/>
    <mergeCell ref="AT45:BF45"/>
    <mergeCell ref="A51:A52"/>
    <mergeCell ref="A33:F33"/>
    <mergeCell ref="A34:K34"/>
    <mergeCell ref="A39:B39"/>
    <mergeCell ref="C39:K39"/>
    <mergeCell ref="A40:B40"/>
    <mergeCell ref="A43:K43"/>
    <mergeCell ref="A41:B42"/>
    <mergeCell ref="C41:K42"/>
    <mergeCell ref="A47:A48"/>
    <mergeCell ref="O36:P37"/>
    <mergeCell ref="Q36:S37"/>
    <mergeCell ref="R38:S38"/>
    <mergeCell ref="A1:K3"/>
    <mergeCell ref="A6:F6"/>
    <mergeCell ref="I6:K6"/>
    <mergeCell ref="A7:F7"/>
    <mergeCell ref="I7:K7"/>
    <mergeCell ref="H5:K5"/>
    <mergeCell ref="A8:F8"/>
    <mergeCell ref="I8:K8"/>
    <mergeCell ref="A9:F9"/>
    <mergeCell ref="I9:K9"/>
    <mergeCell ref="I10:K10"/>
    <mergeCell ref="A11:F11"/>
    <mergeCell ref="I11:K11"/>
    <mergeCell ref="A12:F12"/>
    <mergeCell ref="I12:K12"/>
    <mergeCell ref="A13:F13"/>
    <mergeCell ref="I13:K13"/>
    <mergeCell ref="A14:F14"/>
    <mergeCell ref="I14:K14"/>
    <mergeCell ref="L4:M4"/>
    <mergeCell ref="U6:Z6"/>
    <mergeCell ref="A23:F23"/>
    <mergeCell ref="A26:F26"/>
    <mergeCell ref="A20:F20"/>
    <mergeCell ref="I20:K20"/>
    <mergeCell ref="A25:F25"/>
    <mergeCell ref="A17:F17"/>
    <mergeCell ref="I17:K17"/>
    <mergeCell ref="A18:F18"/>
    <mergeCell ref="I18:K18"/>
    <mergeCell ref="A19:F19"/>
    <mergeCell ref="I19:K19"/>
    <mergeCell ref="A15:F15"/>
    <mergeCell ref="I15:K15"/>
    <mergeCell ref="A16:F16"/>
    <mergeCell ref="I16:K16"/>
    <mergeCell ref="A21:F21"/>
    <mergeCell ref="I21:K21"/>
    <mergeCell ref="A22:F22"/>
    <mergeCell ref="I22:K22"/>
    <mergeCell ref="A24:F24"/>
    <mergeCell ref="I24:K25"/>
    <mergeCell ref="A10:F10"/>
  </mergeCells>
  <phoneticPr fontId="10"/>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B51" xr:uid="{D8B2C713-6553-41BB-BD00-C65102B4C4BF}"/>
  </dataValidations>
  <hyperlinks>
    <hyperlink ref="X26" r:id="rId1" xr:uid="{26951B0B-60B1-4180-8D99-105CCBE67341}"/>
    <hyperlink ref="Q36" r:id="rId2" xr:uid="{99ED3803-4EE3-4DF5-8DD7-4A51FE22E73D}"/>
  </hyperlinks>
  <printOptions horizontalCentered="1"/>
  <pageMargins left="0.25" right="0.25" top="0.75" bottom="0.75" header="0.3" footer="0.3"/>
  <pageSetup paperSize="9" scale="70" orientation="portrait" r:id="rId3"/>
  <rowBreaks count="1" manualBreakCount="1">
    <brk id="56" max="58" man="1"/>
  </rowBreaks>
  <colBreaks count="1" manualBreakCount="1">
    <brk id="19" max="64"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dimension ref="A1:CS112"/>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style="3"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62" t="s">
        <v>190</v>
      </c>
      <c r="AJ1" s="562"/>
      <c r="AK1" s="562"/>
      <c r="AL1" s="562"/>
      <c r="AM1" s="562"/>
      <c r="AN1" s="562"/>
      <c r="AO1" s="562"/>
      <c r="AP1" s="563">
        <f>計算シート!$N$4</f>
        <v>0</v>
      </c>
      <c r="AQ1" s="563"/>
      <c r="AR1" s="563"/>
      <c r="AS1" s="563"/>
      <c r="AT1" s="563"/>
      <c r="AU1" s="563"/>
      <c r="AV1" s="563"/>
      <c r="AW1" s="563"/>
      <c r="AX1" s="563"/>
      <c r="AZ1"/>
    </row>
    <row r="2" spans="1:97" ht="18" customHeight="1">
      <c r="AI2" s="571">
        <f ca="1">TODAY()</f>
        <v>45568</v>
      </c>
      <c r="AJ2" s="571"/>
      <c r="AK2" s="571"/>
      <c r="AL2" s="571"/>
      <c r="AM2" s="571"/>
      <c r="AN2" s="571"/>
      <c r="AO2" s="571"/>
      <c r="AP2" s="571"/>
      <c r="AQ2" s="571"/>
      <c r="AR2" s="571"/>
      <c r="AS2" s="571"/>
      <c r="AT2" s="571"/>
      <c r="AU2" s="571"/>
      <c r="AV2" s="571"/>
      <c r="AW2" s="571"/>
      <c r="AX2" s="571"/>
      <c r="AY2" t="s">
        <v>155</v>
      </c>
      <c r="AZ2" s="29"/>
      <c r="BA2" s="29"/>
      <c r="BB2" s="29"/>
      <c r="BC2" s="29"/>
      <c r="BD2" s="29"/>
      <c r="BE2" s="29"/>
      <c r="BF2" s="29"/>
      <c r="BG2" s="29"/>
      <c r="BH2" s="29"/>
      <c r="BI2" s="29"/>
      <c r="BJ2" s="29"/>
      <c r="BK2" s="29"/>
      <c r="BL2" s="29"/>
      <c r="BM2" s="29"/>
      <c r="BN2" s="29"/>
      <c r="BO2" s="29"/>
      <c r="BP2" s="29"/>
      <c r="BQ2" s="29"/>
      <c r="BR2" s="29"/>
      <c r="BS2" s="29"/>
      <c r="BT2" s="29"/>
      <c r="BU2" s="11"/>
      <c r="BV2" s="11"/>
      <c r="BW2" s="11"/>
      <c r="BX2" s="11"/>
      <c r="BY2" s="11"/>
      <c r="BZ2" s="11"/>
      <c r="CA2" s="11"/>
      <c r="CB2" s="11"/>
      <c r="CC2" s="11"/>
      <c r="CD2" s="11"/>
      <c r="CE2" s="11"/>
      <c r="CF2" s="11"/>
      <c r="CG2" s="11"/>
      <c r="CH2" s="11"/>
      <c r="CI2" s="11"/>
      <c r="CJ2" s="11"/>
      <c r="CK2" s="12"/>
      <c r="CL2" s="12"/>
      <c r="CM2" s="12"/>
      <c r="CN2" s="13"/>
      <c r="CO2" s="13"/>
      <c r="CP2" s="13"/>
      <c r="CQ2" s="13"/>
      <c r="CR2" s="13"/>
      <c r="CS2" s="13"/>
    </row>
    <row r="3" spans="1:97" ht="18" customHeight="1">
      <c r="AR3" s="558"/>
      <c r="AS3" s="558"/>
      <c r="AT3" s="558"/>
      <c r="AZ3" s="29"/>
      <c r="BA3" s="29"/>
      <c r="BB3" s="29"/>
      <c r="BC3" s="29"/>
      <c r="BD3" s="29"/>
      <c r="BE3" s="29"/>
      <c r="BF3" s="29"/>
      <c r="BG3" s="29"/>
      <c r="BH3" s="29"/>
      <c r="BI3" s="29"/>
      <c r="BJ3" s="29"/>
      <c r="BK3" s="29"/>
      <c r="BL3" s="29"/>
      <c r="BM3" s="29"/>
      <c r="BN3" s="29"/>
      <c r="BO3" s="29"/>
      <c r="BP3" s="29"/>
      <c r="BQ3" s="29"/>
      <c r="BR3" s="29"/>
      <c r="BS3" s="29"/>
      <c r="BT3" s="29"/>
      <c r="BU3" s="11"/>
      <c r="BV3" s="11"/>
      <c r="BW3" s="11"/>
      <c r="BX3" s="11"/>
      <c r="BY3" s="11"/>
      <c r="BZ3" s="11"/>
      <c r="CA3" s="11"/>
      <c r="CB3" s="11"/>
      <c r="CC3" s="11"/>
      <c r="CD3" s="11"/>
      <c r="CE3" s="11"/>
      <c r="CF3" s="11"/>
      <c r="CG3" s="11"/>
      <c r="CH3" s="11"/>
      <c r="CI3" s="11"/>
      <c r="CJ3" s="11"/>
      <c r="CK3" s="12"/>
      <c r="CL3" s="12"/>
      <c r="CM3" s="12"/>
      <c r="CN3" s="13"/>
      <c r="CO3" s="13"/>
      <c r="CP3" s="13"/>
      <c r="CQ3" s="13"/>
      <c r="CR3" s="13"/>
      <c r="CS3" s="13"/>
    </row>
    <row r="4" spans="1:97" ht="6" customHeight="1">
      <c r="A4" s="564" t="s">
        <v>0</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Z4" s="29"/>
      <c r="BA4" s="29"/>
      <c r="BB4" s="29"/>
      <c r="BC4" s="29"/>
      <c r="BD4" s="29"/>
      <c r="BE4" s="29"/>
      <c r="BF4" s="29"/>
      <c r="BG4" s="29"/>
      <c r="BH4" s="29"/>
      <c r="BI4" s="29"/>
      <c r="BJ4" s="29"/>
      <c r="BK4" s="29"/>
      <c r="BL4" s="29"/>
      <c r="BM4" s="29"/>
      <c r="BN4" s="29"/>
      <c r="BO4" s="29"/>
      <c r="BP4" s="29"/>
      <c r="BQ4" s="29"/>
      <c r="BR4" s="29"/>
      <c r="BS4" s="29"/>
      <c r="BT4" s="29"/>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Z5" s="29"/>
      <c r="BA5" s="29"/>
      <c r="BB5" s="29"/>
      <c r="BC5" s="29"/>
      <c r="BD5" s="29"/>
      <c r="BE5" s="29"/>
      <c r="BF5" s="29"/>
      <c r="BG5" s="29"/>
      <c r="BH5" s="29"/>
      <c r="BI5" s="29"/>
      <c r="BJ5" s="29"/>
      <c r="BK5" s="29"/>
      <c r="BL5" s="29"/>
      <c r="BM5" s="29"/>
      <c r="BN5" s="29"/>
      <c r="BO5" s="29"/>
      <c r="BP5" s="29"/>
      <c r="BQ5" s="29"/>
      <c r="BR5" s="29"/>
      <c r="BS5" s="29"/>
      <c r="BT5" s="29"/>
    </row>
    <row r="6" spans="1:97" s="16" customFormat="1" ht="18" customHeight="1">
      <c r="A6" s="564"/>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Z6" s="29"/>
      <c r="BA6" s="29"/>
      <c r="BB6" s="29"/>
      <c r="BC6" s="29"/>
      <c r="BD6" s="29"/>
      <c r="BE6" s="29"/>
      <c r="BF6" s="29"/>
      <c r="BG6" s="29"/>
      <c r="BH6" s="29"/>
      <c r="BI6" s="29"/>
      <c r="BJ6" s="29"/>
      <c r="BK6" s="29"/>
      <c r="BL6" s="29"/>
      <c r="BM6" s="29"/>
      <c r="BN6" s="29"/>
      <c r="BO6" s="29"/>
      <c r="BP6" s="29"/>
      <c r="BQ6" s="29"/>
      <c r="BR6" s="29"/>
      <c r="BS6" s="29"/>
      <c r="BT6" s="29"/>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29"/>
      <c r="BA7" s="29"/>
      <c r="BB7" s="29"/>
      <c r="BC7" s="29"/>
      <c r="BD7" s="29"/>
      <c r="BE7" s="29"/>
      <c r="BF7" s="29"/>
      <c r="BG7" s="29"/>
      <c r="BH7" s="29"/>
      <c r="BI7" s="29"/>
      <c r="BJ7" s="29"/>
      <c r="BK7" s="29"/>
      <c r="BL7" s="29"/>
      <c r="BM7" s="29"/>
      <c r="BN7" s="29"/>
      <c r="BO7" s="29"/>
      <c r="BP7" s="29"/>
      <c r="BQ7" s="29"/>
      <c r="BR7" s="29"/>
      <c r="BS7" s="29"/>
      <c r="BT7" s="29"/>
    </row>
    <row r="8" spans="1:97" ht="18" customHeight="1">
      <c r="C8" s="565" t="str">
        <f>IF(計算シート!$C$37="","",計算シート!$C$37)</f>
        <v/>
      </c>
      <c r="D8" s="565"/>
      <c r="E8" s="565"/>
      <c r="F8" s="565"/>
      <c r="G8" s="565"/>
      <c r="H8" s="565"/>
      <c r="I8" s="565"/>
      <c r="J8" s="565"/>
      <c r="K8" s="565"/>
      <c r="L8" s="565"/>
      <c r="M8" s="565"/>
      <c r="N8" s="565"/>
      <c r="O8" s="565"/>
      <c r="P8" s="565"/>
      <c r="Q8" s="565"/>
      <c r="R8" s="565"/>
      <c r="S8" s="565"/>
      <c r="T8" s="565"/>
      <c r="U8" s="565"/>
      <c r="AZ8" s="29"/>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65"/>
      <c r="D9" s="565"/>
      <c r="E9" s="565"/>
      <c r="F9" s="565"/>
      <c r="G9" s="565"/>
      <c r="H9" s="565"/>
      <c r="I9" s="565"/>
      <c r="J9" s="565"/>
      <c r="K9" s="565"/>
      <c r="L9" s="565"/>
      <c r="M9" s="565"/>
      <c r="N9" s="565"/>
      <c r="O9" s="565"/>
      <c r="P9" s="565"/>
      <c r="Q9" s="565"/>
      <c r="R9" s="565"/>
      <c r="S9" s="565"/>
      <c r="T9" s="565"/>
      <c r="U9" s="565"/>
      <c r="V9" s="572" t="s">
        <v>301</v>
      </c>
      <c r="W9" s="572"/>
      <c r="X9" s="572"/>
      <c r="Y9" s="40"/>
      <c r="Z9" s="40"/>
      <c r="AA9" s="1"/>
      <c r="AB9" s="1"/>
      <c r="AC9" s="1"/>
      <c r="AD9" s="1"/>
      <c r="AE9" s="1"/>
      <c r="AF9" s="1"/>
      <c r="AG9" s="1"/>
      <c r="AH9" s="1"/>
      <c r="AI9" s="1"/>
      <c r="AJ9" s="1"/>
      <c r="AK9" s="1"/>
      <c r="AL9" s="1"/>
      <c r="AM9" s="1"/>
      <c r="AN9" s="1"/>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
      <c r="CG9" s="11"/>
      <c r="CH9" s="11"/>
      <c r="CI9" s="11"/>
      <c r="CJ9" s="11"/>
      <c r="CK9" s="12"/>
      <c r="CL9" s="12"/>
      <c r="CM9" s="12"/>
      <c r="CN9" s="13"/>
      <c r="CO9" s="13"/>
      <c r="CP9" s="13"/>
      <c r="CQ9" s="13"/>
      <c r="CR9" s="13"/>
      <c r="CS9" s="13"/>
    </row>
    <row r="10" spans="1:97" ht="18" customHeight="1" thickBot="1">
      <c r="C10" s="566"/>
      <c r="D10" s="566"/>
      <c r="E10" s="566"/>
      <c r="F10" s="566"/>
      <c r="G10" s="566"/>
      <c r="H10" s="566"/>
      <c r="I10" s="566"/>
      <c r="J10" s="566"/>
      <c r="K10" s="566"/>
      <c r="L10" s="566"/>
      <c r="M10" s="566"/>
      <c r="N10" s="566"/>
      <c r="O10" s="566"/>
      <c r="P10" s="566"/>
      <c r="Q10" s="566"/>
      <c r="R10" s="566"/>
      <c r="S10" s="566"/>
      <c r="T10" s="566"/>
      <c r="U10" s="566"/>
      <c r="V10" s="573"/>
      <c r="W10" s="573"/>
      <c r="X10" s="573"/>
      <c r="Y10" s="118"/>
      <c r="Z10" s="40"/>
      <c r="AA10" s="1"/>
      <c r="AB10" s="1"/>
      <c r="AC10" s="1"/>
      <c r="AD10" s="1"/>
      <c r="AE10" s="1"/>
      <c r="AF10" s="1"/>
      <c r="AG10" s="1"/>
      <c r="AH10" s="1"/>
      <c r="AI10" s="1"/>
      <c r="AJ10" s="1"/>
      <c r="AK10" s="1"/>
      <c r="AL10" s="1"/>
      <c r="AM10" s="1"/>
      <c r="AN10" s="1"/>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30"/>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7"/>
      <c r="AB12" s="568"/>
      <c r="AC12" s="568"/>
      <c r="AD12" s="568"/>
      <c r="AE12" s="568"/>
      <c r="AF12" s="568"/>
      <c r="AG12" s="568"/>
      <c r="AH12" s="568"/>
      <c r="AI12" s="568"/>
      <c r="AJ12" s="568"/>
      <c r="AK12" s="568"/>
      <c r="AL12" s="568"/>
      <c r="AM12" s="568"/>
      <c r="AN12" s="568"/>
      <c r="AO12" s="568"/>
      <c r="AP12" s="568"/>
      <c r="AQ12" s="568"/>
      <c r="AR12" s="568"/>
      <c r="AS12" s="568"/>
      <c r="AT12" s="568"/>
      <c r="AU12" s="568"/>
      <c r="AV12" s="568"/>
      <c r="AZ12" s="30"/>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69"/>
      <c r="AB13" s="570"/>
      <c r="AC13" s="570"/>
      <c r="AD13" s="570"/>
      <c r="AE13" s="570"/>
      <c r="AF13" s="570"/>
      <c r="AG13" s="570"/>
      <c r="AH13" s="570"/>
      <c r="AI13" s="570"/>
      <c r="AJ13" s="570"/>
      <c r="AK13" s="570"/>
      <c r="AL13" s="570"/>
      <c r="AM13" s="570"/>
      <c r="AN13" s="570"/>
      <c r="AO13" s="570"/>
      <c r="AP13" s="570"/>
      <c r="AQ13" s="570"/>
      <c r="AR13" s="570"/>
      <c r="AS13" s="570"/>
      <c r="AT13" s="570"/>
      <c r="AU13" s="570"/>
      <c r="AV13" s="570"/>
      <c r="AZ13" s="29"/>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31"/>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38" t="s">
        <v>192</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97" ht="18" customHeight="1">
      <c r="A18" s="1"/>
      <c r="B18" s="1"/>
    </row>
    <row r="19" spans="1:97" ht="18" customHeight="1">
      <c r="A19" s="539" t="s">
        <v>193</v>
      </c>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row>
    <row r="20" spans="1:97" ht="18" customHeight="1">
      <c r="A20" s="1"/>
      <c r="B20" s="1"/>
    </row>
    <row r="21" spans="1:97" s="1" customFormat="1" ht="18" customHeight="1">
      <c r="C21" s="540" t="s">
        <v>194</v>
      </c>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t="s">
        <v>195</v>
      </c>
      <c r="AI21" s="540"/>
      <c r="AJ21" s="540"/>
      <c r="AK21" s="540"/>
      <c r="AL21" s="540"/>
      <c r="AM21" s="540" t="s">
        <v>196</v>
      </c>
      <c r="AN21" s="540"/>
      <c r="AO21" s="540"/>
      <c r="AP21" s="540"/>
      <c r="AQ21" s="540"/>
      <c r="AR21" s="540" t="s">
        <v>197</v>
      </c>
      <c r="AS21" s="540"/>
      <c r="AT21" s="540"/>
      <c r="AU21" s="540"/>
      <c r="AV21" s="540"/>
      <c r="AZ21" s="32"/>
    </row>
    <row r="22" spans="1:97" s="1" customFormat="1" ht="28.05" customHeight="1">
      <c r="C22" s="546" t="str">
        <f>IF(計算シート!$U7="","",計算シート!$U7)</f>
        <v xml:space="preserve">送 料   </v>
      </c>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7">
        <f>IF(計算シート!$AA7="","",計算シート!$AA7)</f>
        <v>0</v>
      </c>
      <c r="AI22" s="547"/>
      <c r="AJ22" s="547"/>
      <c r="AK22" s="547"/>
      <c r="AL22" s="547"/>
      <c r="AM22" s="552">
        <f>IF(計算シート!$AB7="","",計算シート!$AB7)</f>
        <v>1</v>
      </c>
      <c r="AN22" s="552"/>
      <c r="AO22" s="552"/>
      <c r="AP22" s="552"/>
      <c r="AQ22" s="552"/>
      <c r="AR22" s="549">
        <f>IF(計算シート!$U7="","",IF(請求書!AH22="着払",0,IF(計算シート!$U7="以下余白　","",AH22*AM22)))</f>
        <v>0</v>
      </c>
      <c r="AS22" s="549"/>
      <c r="AT22" s="549"/>
      <c r="AU22" s="549"/>
      <c r="AV22" s="549"/>
      <c r="AZ22" s="32"/>
    </row>
    <row r="23" spans="1:97" s="1" customFormat="1" ht="28.05" customHeight="1">
      <c r="C23" s="546" t="str">
        <f>IF(計算シート!$U8="","",計算シート!$U8)</f>
        <v>以下余白　</v>
      </c>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7" t="str">
        <f>IF(計算シート!$AA8="","",計算シート!$AA8)</f>
        <v>　</v>
      </c>
      <c r="AI23" s="547"/>
      <c r="AJ23" s="547"/>
      <c r="AK23" s="547"/>
      <c r="AL23" s="547"/>
      <c r="AM23" s="552" t="str">
        <f>IF(計算シート!$AB8="","",計算シート!$AB8)</f>
        <v>　</v>
      </c>
      <c r="AN23" s="552"/>
      <c r="AO23" s="552"/>
      <c r="AP23" s="552"/>
      <c r="AQ23" s="552"/>
      <c r="AR23" s="549" t="str">
        <f>IF(計算シート!$U8="","",IF(請求書!AH23="着払",0,IF(計算シート!$U8="以下余白　","",AH23*AM23)))</f>
        <v/>
      </c>
      <c r="AS23" s="549"/>
      <c r="AT23" s="549"/>
      <c r="AU23" s="549"/>
      <c r="AV23" s="549"/>
      <c r="AZ23" s="32"/>
    </row>
    <row r="24" spans="1:97" s="1" customFormat="1" ht="28.05" customHeight="1">
      <c r="C24" s="546" t="str">
        <f>IF(計算シート!$U9="","",計算シート!$U9)</f>
        <v/>
      </c>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7" t="str">
        <f>IF(計算シート!$AA9="","",計算シート!$AA9)</f>
        <v/>
      </c>
      <c r="AI24" s="547"/>
      <c r="AJ24" s="547"/>
      <c r="AK24" s="547"/>
      <c r="AL24" s="547"/>
      <c r="AM24" s="552" t="str">
        <f>IF(計算シート!$AB9="","",計算シート!$AB9)</f>
        <v/>
      </c>
      <c r="AN24" s="552"/>
      <c r="AO24" s="552"/>
      <c r="AP24" s="552"/>
      <c r="AQ24" s="552"/>
      <c r="AR24" s="549" t="str">
        <f>IF(計算シート!$U9="","",IF(請求書!AH24="着払",0,IF(計算シート!$U9="以下余白　","",AH24*AM24)))</f>
        <v/>
      </c>
      <c r="AS24" s="549"/>
      <c r="AT24" s="549"/>
      <c r="AU24" s="549"/>
      <c r="AV24" s="549"/>
      <c r="AZ24" s="32"/>
    </row>
    <row r="25" spans="1:97" s="1" customFormat="1" ht="28.05" customHeight="1">
      <c r="C25" s="546" t="str">
        <f>IF(計算シート!$U10="","",計算シート!$U10)</f>
        <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7" t="str">
        <f>IF(計算シート!$AA10="","",計算シート!$AA10)</f>
        <v/>
      </c>
      <c r="AI25" s="547"/>
      <c r="AJ25" s="547"/>
      <c r="AK25" s="547"/>
      <c r="AL25" s="547"/>
      <c r="AM25" s="552" t="str">
        <f>IF(計算シート!$AB10="","",計算シート!$AB10)</f>
        <v/>
      </c>
      <c r="AN25" s="552"/>
      <c r="AO25" s="552"/>
      <c r="AP25" s="552"/>
      <c r="AQ25" s="552"/>
      <c r="AR25" s="549" t="str">
        <f>IF(計算シート!$U10="","",IF(請求書!AH25="着払",0,IF(計算シート!$U10="以下余白　","",AH25*AM25)))</f>
        <v/>
      </c>
      <c r="AS25" s="549"/>
      <c r="AT25" s="549"/>
      <c r="AU25" s="549"/>
      <c r="AV25" s="549"/>
      <c r="AZ25" s="32"/>
    </row>
    <row r="26" spans="1:97" s="1" customFormat="1" ht="28.05" customHeight="1">
      <c r="C26" s="546" t="str">
        <f>IF(計算シート!$U11="","",計算シート!$U11)</f>
        <v/>
      </c>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7" t="str">
        <f>IF(計算シート!$AA11="","",計算シート!$AA11)</f>
        <v/>
      </c>
      <c r="AI26" s="547"/>
      <c r="AJ26" s="547"/>
      <c r="AK26" s="547"/>
      <c r="AL26" s="547"/>
      <c r="AM26" s="552" t="str">
        <f>IF(計算シート!$AB11="","",計算シート!$AB11)</f>
        <v/>
      </c>
      <c r="AN26" s="552"/>
      <c r="AO26" s="552"/>
      <c r="AP26" s="552"/>
      <c r="AQ26" s="552"/>
      <c r="AR26" s="549" t="str">
        <f>IF(計算シート!$U11="","",IF(請求書!AH26="着払",0,IF(計算シート!$U11="以下余白　","",AH26*AM26)))</f>
        <v/>
      </c>
      <c r="AS26" s="549"/>
      <c r="AT26" s="549"/>
      <c r="AU26" s="549"/>
      <c r="AV26" s="549"/>
      <c r="AZ26" s="32"/>
    </row>
    <row r="27" spans="1:97" s="1" customFormat="1" ht="28.05" customHeight="1">
      <c r="C27" s="546" t="str">
        <f>IF(計算シート!$U12="","",計算シート!$U12)</f>
        <v/>
      </c>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7" t="str">
        <f>IF(計算シート!$AA12="","",計算シート!$AA12)</f>
        <v/>
      </c>
      <c r="AI27" s="547"/>
      <c r="AJ27" s="547"/>
      <c r="AK27" s="547"/>
      <c r="AL27" s="547"/>
      <c r="AM27" s="552" t="str">
        <f>IF(計算シート!$AB12="","",計算シート!$AB12)</f>
        <v/>
      </c>
      <c r="AN27" s="552"/>
      <c r="AO27" s="552"/>
      <c r="AP27" s="552"/>
      <c r="AQ27" s="552"/>
      <c r="AR27" s="549" t="str">
        <f>IF(計算シート!$U12="","",IF(請求書!AH27="着払",0,IF(計算シート!$U12="以下余白　","",AH27*AM27)))</f>
        <v/>
      </c>
      <c r="AS27" s="549"/>
      <c r="AT27" s="549"/>
      <c r="AU27" s="549"/>
      <c r="AV27" s="549"/>
      <c r="AZ27" s="32"/>
    </row>
    <row r="28" spans="1:97" s="1" customFormat="1" ht="28.05" customHeight="1">
      <c r="C28" s="546" t="str">
        <f>IF(計算シート!$U13="","",計算シート!$U13)</f>
        <v/>
      </c>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7" t="str">
        <f>IF(計算シート!$AA13="","",計算シート!$AA13)</f>
        <v/>
      </c>
      <c r="AI28" s="547"/>
      <c r="AJ28" s="547"/>
      <c r="AK28" s="547"/>
      <c r="AL28" s="547"/>
      <c r="AM28" s="552" t="str">
        <f>IF(計算シート!$AB13="","",計算シート!$AB13)</f>
        <v/>
      </c>
      <c r="AN28" s="552"/>
      <c r="AO28" s="552"/>
      <c r="AP28" s="552"/>
      <c r="AQ28" s="552"/>
      <c r="AR28" s="549" t="str">
        <f>IF(計算シート!$U13="","",IF(請求書!AH28="着払",0,IF(計算シート!$U13="以下余白　","",AH28*AM28)))</f>
        <v/>
      </c>
      <c r="AS28" s="549"/>
      <c r="AT28" s="549"/>
      <c r="AU28" s="549"/>
      <c r="AV28" s="549"/>
      <c r="AZ28" s="32"/>
    </row>
    <row r="29" spans="1:97" s="1" customFormat="1" ht="18" customHeight="1">
      <c r="N29" s="99"/>
      <c r="AB29" s="100"/>
      <c r="AH29" s="548" t="s">
        <v>2</v>
      </c>
      <c r="AI29" s="548"/>
      <c r="AJ29" s="548"/>
      <c r="AK29" s="548"/>
      <c r="AL29" s="548"/>
      <c r="AM29" s="548"/>
      <c r="AN29" s="548"/>
      <c r="AO29" s="548"/>
      <c r="AP29" s="548"/>
      <c r="AQ29" s="548"/>
      <c r="AR29" s="550">
        <f>AR31-AR30</f>
        <v>0</v>
      </c>
      <c r="AS29" s="551"/>
      <c r="AT29" s="551"/>
      <c r="AU29" s="551"/>
      <c r="AV29" s="551"/>
      <c r="AZ29" s="33"/>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9"/>
      <c r="CL29" s="19"/>
      <c r="CM29" s="19"/>
      <c r="CN29" s="20"/>
      <c r="CO29" s="20"/>
      <c r="CP29" s="20"/>
      <c r="CQ29" s="20"/>
      <c r="CR29" s="20"/>
      <c r="CS29" s="20"/>
    </row>
    <row r="30" spans="1:97" s="1" customFormat="1" ht="18" customHeight="1">
      <c r="N30" s="21"/>
      <c r="AH30" s="548" t="s">
        <v>1</v>
      </c>
      <c r="AI30" s="548"/>
      <c r="AJ30" s="548"/>
      <c r="AK30" s="548"/>
      <c r="AL30" s="548"/>
      <c r="AM30" s="548"/>
      <c r="AN30" s="548"/>
      <c r="AO30" s="548"/>
      <c r="AP30" s="548"/>
      <c r="AQ30" s="548"/>
      <c r="AR30" s="550">
        <f>ROUND(AR31-(AR31/(1+0.1)),0)</f>
        <v>0</v>
      </c>
      <c r="AS30" s="550"/>
      <c r="AT30" s="550"/>
      <c r="AU30" s="550"/>
      <c r="AV30" s="550"/>
      <c r="AZ30" s="33" t="s">
        <v>279</v>
      </c>
      <c r="BA30" s="553"/>
      <c r="BB30" s="553"/>
      <c r="BC30" s="553"/>
      <c r="BD30" s="553"/>
      <c r="BE30" s="553"/>
      <c r="BF30" s="553"/>
      <c r="BG30" s="553"/>
      <c r="BH30" s="553"/>
      <c r="BI30" s="553"/>
      <c r="BJ30" s="553"/>
      <c r="BK30" s="553"/>
      <c r="BL30" s="553"/>
      <c r="BM30" s="553"/>
      <c r="BN30" s="553"/>
      <c r="BO30" s="553"/>
      <c r="BP30" s="18"/>
      <c r="BQ30" s="18"/>
      <c r="BR30" s="18"/>
      <c r="BS30" s="18"/>
      <c r="BT30" s="18"/>
      <c r="BU30" s="18"/>
      <c r="BV30" s="18"/>
      <c r="BW30" s="18"/>
      <c r="BX30" s="18"/>
      <c r="BY30" s="18"/>
      <c r="BZ30" s="18"/>
      <c r="CA30" s="18"/>
      <c r="CB30" s="18"/>
      <c r="CC30" s="18"/>
      <c r="CD30" s="18"/>
      <c r="CE30" s="18"/>
      <c r="CF30" s="18"/>
      <c r="CG30" s="18"/>
      <c r="CH30" s="18"/>
      <c r="CI30" s="18"/>
      <c r="CJ30" s="18"/>
      <c r="CK30" s="19"/>
      <c r="CL30" s="19"/>
      <c r="CM30" s="19"/>
      <c r="CN30" s="20"/>
      <c r="CO30" s="20"/>
      <c r="CP30" s="20"/>
      <c r="CQ30" s="20"/>
      <c r="CR30" s="20"/>
      <c r="CS30" s="20"/>
    </row>
    <row r="31" spans="1:97" s="1" customFormat="1" ht="18" customHeight="1">
      <c r="N31" s="21"/>
      <c r="AH31" s="548" t="s">
        <v>213</v>
      </c>
      <c r="AI31" s="548"/>
      <c r="AJ31" s="548"/>
      <c r="AK31" s="548"/>
      <c r="AL31" s="548"/>
      <c r="AM31" s="548"/>
      <c r="AN31" s="548"/>
      <c r="AO31" s="548"/>
      <c r="AP31" s="548"/>
      <c r="AQ31" s="548"/>
      <c r="AR31" s="550">
        <f>SUM(AR22:AV28)</f>
        <v>0</v>
      </c>
      <c r="AS31" s="550"/>
      <c r="AT31" s="550"/>
      <c r="AU31" s="550"/>
      <c r="AV31" s="550"/>
      <c r="AZ31" s="33"/>
      <c r="BA31" s="553"/>
      <c r="BB31" s="553"/>
      <c r="BC31" s="553"/>
      <c r="BD31" s="553"/>
      <c r="BE31" s="553"/>
      <c r="BF31" s="553"/>
      <c r="BG31" s="553"/>
      <c r="BH31" s="553"/>
      <c r="BI31" s="553"/>
      <c r="BJ31" s="553"/>
      <c r="BK31" s="553"/>
      <c r="BL31" s="553"/>
      <c r="BM31" s="553"/>
      <c r="BN31" s="553"/>
      <c r="BO31" s="553"/>
      <c r="BP31" s="18"/>
      <c r="BQ31" s="18"/>
      <c r="BR31" s="18"/>
      <c r="BS31" s="18"/>
      <c r="BT31" s="18"/>
      <c r="BU31" s="18"/>
      <c r="BV31" s="18"/>
      <c r="BW31" s="18"/>
      <c r="BX31" s="18"/>
      <c r="BY31" s="18"/>
      <c r="BZ31" s="18"/>
      <c r="CA31" s="18"/>
      <c r="CB31" s="18"/>
      <c r="CC31" s="18"/>
      <c r="CD31" s="18"/>
      <c r="CE31" s="18"/>
      <c r="CF31" s="18"/>
      <c r="CG31" s="18"/>
      <c r="CH31" s="18"/>
      <c r="CI31" s="18"/>
      <c r="CJ31" s="18"/>
      <c r="CK31" s="19"/>
      <c r="CL31" s="19"/>
      <c r="CM31" s="19"/>
      <c r="CN31" s="20"/>
      <c r="CO31" s="20"/>
      <c r="CP31" s="20"/>
      <c r="CQ31" s="20"/>
      <c r="CR31" s="20"/>
      <c r="CS31" s="20"/>
    </row>
    <row r="32" spans="1:97" ht="18" customHeight="1">
      <c r="H32" s="1"/>
      <c r="I32" s="1"/>
      <c r="J32" s="1"/>
      <c r="K32" s="1"/>
      <c r="L32" s="1"/>
      <c r="M32" s="1"/>
      <c r="N32" s="21"/>
      <c r="O32" s="1"/>
      <c r="P32" s="1"/>
      <c r="Q32" s="1"/>
      <c r="R32" s="1"/>
      <c r="S32" s="1"/>
      <c r="AH32" s="98"/>
      <c r="AI32" s="98"/>
      <c r="AJ32" s="98"/>
      <c r="AK32" s="98"/>
      <c r="AL32" s="98"/>
      <c r="AM32" s="98"/>
      <c r="AN32" s="98"/>
      <c r="AO32" s="98"/>
      <c r="AP32" s="98"/>
      <c r="AQ32" s="98"/>
      <c r="AR32" s="101"/>
      <c r="AS32" s="101"/>
      <c r="AT32" s="101"/>
      <c r="AU32" s="101"/>
      <c r="AV32" s="101"/>
      <c r="AZ32" s="554"/>
      <c r="BA32" s="554"/>
      <c r="BB32" s="554"/>
      <c r="BC32" s="554"/>
      <c r="BD32" s="554"/>
      <c r="BE32" s="554"/>
      <c r="BF32" s="554"/>
      <c r="BG32" s="554"/>
      <c r="BH32" s="554"/>
      <c r="BI32" s="554"/>
      <c r="BJ32" s="554"/>
      <c r="BK32" s="554"/>
      <c r="BL32" s="554"/>
      <c r="BM32" s="554"/>
      <c r="BN32" s="554"/>
      <c r="BO32" s="554"/>
      <c r="BP32" s="554"/>
      <c r="BQ32" s="554"/>
      <c r="BR32" s="11"/>
      <c r="BS32" s="11"/>
      <c r="BT32" s="11"/>
      <c r="BU32" s="11"/>
      <c r="BV32" s="11"/>
      <c r="BW32" s="11"/>
      <c r="BX32" s="11"/>
      <c r="BY32" s="11"/>
      <c r="BZ32" s="11"/>
      <c r="CA32" s="11"/>
      <c r="CB32" s="11"/>
      <c r="CC32" s="11"/>
      <c r="CD32" s="11"/>
      <c r="CE32" s="11"/>
      <c r="CF32" s="11"/>
      <c r="CG32" s="11"/>
      <c r="CH32" s="11"/>
      <c r="CI32" s="11"/>
      <c r="CJ32" s="11"/>
      <c r="CK32" s="12"/>
      <c r="CL32" s="12"/>
      <c r="CM32" s="12"/>
      <c r="CN32" s="13"/>
      <c r="CO32" s="13"/>
      <c r="CP32" s="13"/>
      <c r="CQ32" s="13"/>
      <c r="CR32" s="13"/>
      <c r="CS32" s="13"/>
    </row>
    <row r="33" spans="3:97" ht="30" customHeight="1" thickBot="1">
      <c r="H33" s="539" t="s">
        <v>198</v>
      </c>
      <c r="I33" s="539"/>
      <c r="J33" s="539"/>
      <c r="K33" s="539"/>
      <c r="L33" s="539"/>
      <c r="M33" s="539"/>
      <c r="N33" s="539"/>
      <c r="O33" s="555">
        <f t="shared" ref="O33" si="0">$AR$31</f>
        <v>0</v>
      </c>
      <c r="P33" s="555"/>
      <c r="Q33" s="555"/>
      <c r="R33" s="555"/>
      <c r="S33" s="555"/>
      <c r="T33" s="555"/>
      <c r="U33" s="555"/>
      <c r="V33" s="555"/>
      <c r="W33" s="555"/>
      <c r="X33" s="555"/>
      <c r="Y33" s="555"/>
      <c r="Z33" s="555"/>
      <c r="AA33" s="555"/>
      <c r="AB33" s="555"/>
      <c r="AC33" s="555"/>
      <c r="AD33" s="555"/>
      <c r="AE33" s="555"/>
      <c r="AF33" s="555"/>
      <c r="AG33" s="555"/>
      <c r="AH33" s="555"/>
      <c r="AI33" s="555"/>
      <c r="AJ33" s="555"/>
      <c r="AK33" s="102" t="s">
        <v>199</v>
      </c>
      <c r="AL33" s="103"/>
      <c r="AM33" s="1"/>
      <c r="AN33" s="1"/>
      <c r="AO33" s="1"/>
      <c r="AP33" s="1"/>
      <c r="AZ33" s="554"/>
      <c r="BA33" s="554"/>
      <c r="BB33" s="554"/>
      <c r="BC33" s="554"/>
      <c r="BD33" s="554"/>
      <c r="BE33" s="554"/>
      <c r="BF33" s="554"/>
      <c r="BG33" s="554"/>
      <c r="BH33" s="554"/>
      <c r="BI33" s="554"/>
      <c r="BJ33" s="554"/>
      <c r="BK33" s="554"/>
      <c r="BL33" s="554"/>
      <c r="BM33" s="554"/>
      <c r="BN33" s="554"/>
      <c r="BO33" s="554"/>
      <c r="BP33" s="554"/>
      <c r="BQ33" s="554"/>
      <c r="BR33" s="14"/>
      <c r="BS33" s="14"/>
      <c r="BT33" s="14"/>
      <c r="BU33" s="14"/>
      <c r="BV33" s="14"/>
      <c r="BW33" s="14"/>
      <c r="BX33" s="14"/>
      <c r="BY33" s="14"/>
      <c r="BZ33" s="14"/>
      <c r="CA33" s="14"/>
      <c r="CB33" s="14"/>
      <c r="CC33" s="14"/>
      <c r="CD33" s="14"/>
      <c r="CE33" s="14"/>
      <c r="CF33" s="14"/>
      <c r="CG33" s="14"/>
      <c r="CH33" s="14"/>
      <c r="CI33" s="14"/>
      <c r="CJ33" s="14"/>
      <c r="CK33" s="12"/>
      <c r="CL33" s="12"/>
      <c r="CM33" s="12"/>
      <c r="CN33" s="15"/>
      <c r="CO33" s="15"/>
      <c r="CP33" s="15"/>
      <c r="CQ33" s="15"/>
      <c r="CR33" s="15"/>
      <c r="CS33" s="15"/>
    </row>
    <row r="34" spans="3:97" ht="18" customHeight="1">
      <c r="H34" s="1"/>
      <c r="I34" s="1"/>
      <c r="J34" s="1"/>
      <c r="K34" s="1"/>
      <c r="L34" s="1"/>
      <c r="M34" s="1"/>
      <c r="N34" s="1"/>
      <c r="O34" s="556"/>
      <c r="P34" s="556"/>
      <c r="Q34" s="556"/>
      <c r="R34" s="556"/>
      <c r="S34" s="556"/>
      <c r="T34" s="556"/>
      <c r="U34" s="556"/>
      <c r="V34" s="556"/>
      <c r="W34" s="556"/>
      <c r="X34" s="556"/>
      <c r="Y34" s="556"/>
      <c r="Z34" s="556"/>
      <c r="AA34" s="556"/>
      <c r="AB34" s="556"/>
      <c r="AC34" s="556"/>
      <c r="AD34" s="556"/>
      <c r="AE34" s="556"/>
      <c r="AF34" s="557"/>
      <c r="AG34" s="557"/>
      <c r="AH34" s="557"/>
      <c r="AI34" s="557"/>
      <c r="AJ34" s="104"/>
      <c r="AZ34" s="30"/>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2"/>
      <c r="CL34" s="12"/>
      <c r="CM34" s="12"/>
      <c r="CN34" s="15"/>
      <c r="CO34" s="15"/>
      <c r="CP34" s="15"/>
      <c r="CQ34" s="15"/>
      <c r="CR34" s="15"/>
      <c r="CS34" s="15"/>
    </row>
    <row r="35" spans="3:97" ht="18" customHeight="1">
      <c r="H35" s="1"/>
      <c r="I35" s="1"/>
      <c r="J35" s="1"/>
      <c r="K35" s="1"/>
      <c r="L35" s="1"/>
      <c r="M35" s="1"/>
      <c r="N35" s="1"/>
      <c r="O35" s="558"/>
      <c r="P35" s="558"/>
      <c r="Q35" s="558"/>
      <c r="R35" s="558"/>
      <c r="S35" s="558"/>
      <c r="T35" s="558"/>
      <c r="U35" s="558"/>
      <c r="V35" s="558"/>
      <c r="W35" s="558"/>
      <c r="X35" s="558"/>
      <c r="Y35" s="558"/>
      <c r="Z35" s="558"/>
      <c r="AA35" s="558"/>
      <c r="AB35" s="558"/>
      <c r="AC35" s="558"/>
      <c r="AD35" s="558"/>
      <c r="AE35" s="558"/>
      <c r="AF35" s="559"/>
      <c r="AG35" s="559"/>
      <c r="AH35" s="559"/>
      <c r="AI35" s="559"/>
      <c r="AJ35" s="105"/>
      <c r="AZ35" s="34"/>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3"/>
      <c r="CL35" s="24"/>
      <c r="CM35" s="24"/>
      <c r="CN35" s="24"/>
      <c r="CO35" s="24"/>
      <c r="CP35" s="24"/>
      <c r="CQ35" s="24"/>
      <c r="CR35" s="24"/>
      <c r="CS35" s="24"/>
    </row>
    <row r="36" spans="3:97" s="1" customFormat="1" ht="18" customHeight="1">
      <c r="C36" s="37" t="s">
        <v>210</v>
      </c>
      <c r="AD36" s="100"/>
      <c r="AJ36" s="100"/>
      <c r="AL36" s="100"/>
      <c r="AM36" s="25"/>
      <c r="AZ36" s="32"/>
      <c r="BF36" s="21"/>
      <c r="BK36" s="25"/>
    </row>
    <row r="37" spans="3:97" s="1" customFormat="1" ht="18" customHeight="1">
      <c r="C37" s="37" t="s">
        <v>191</v>
      </c>
      <c r="AA37" s="37" t="s">
        <v>200</v>
      </c>
      <c r="AZ37" s="35"/>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row>
    <row r="38" spans="3:97" s="1" customFormat="1" ht="18" customHeight="1">
      <c r="C38" s="37"/>
      <c r="AA38" s="37"/>
      <c r="AZ38" s="44"/>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row>
    <row r="39" spans="3:97" s="1" customFormat="1" ht="51" customHeight="1">
      <c r="C39" s="543" t="s">
        <v>355</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106"/>
      <c r="AZ39" s="33"/>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9"/>
      <c r="CL39" s="19"/>
      <c r="CM39" s="19"/>
      <c r="CN39" s="20"/>
      <c r="CO39" s="20"/>
      <c r="CP39" s="20"/>
      <c r="CQ39" s="20"/>
      <c r="CR39" s="20"/>
      <c r="CS39" s="20"/>
    </row>
    <row r="40" spans="3:97" s="1" customFormat="1" ht="18" customHeight="1">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Z40" s="33"/>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9"/>
      <c r="CL40" s="19"/>
      <c r="CM40" s="19"/>
      <c r="CN40" s="20"/>
      <c r="CO40" s="20"/>
      <c r="CP40" s="20"/>
      <c r="CQ40" s="20"/>
      <c r="CR40" s="20"/>
      <c r="CS40" s="20"/>
    </row>
    <row r="41" spans="3:97" s="1" customFormat="1" ht="18" customHeight="1">
      <c r="C41" s="545" t="s">
        <v>212</v>
      </c>
      <c r="D41" s="545"/>
      <c r="E41" s="545"/>
      <c r="F41" s="545"/>
      <c r="G41" s="545"/>
      <c r="H41" s="545"/>
      <c r="I41" s="545"/>
      <c r="J41" s="545"/>
      <c r="K41" s="545"/>
      <c r="L41" s="545"/>
      <c r="M41" s="560" t="str">
        <f>"[ " &amp; 計算シート!$N$4 &amp; " ]"</f>
        <v>[  ]</v>
      </c>
      <c r="N41" s="560"/>
      <c r="O41" s="560"/>
      <c r="P41" s="560"/>
      <c r="Q41" s="560"/>
      <c r="R41" s="560"/>
      <c r="S41" s="561" t="s">
        <v>211</v>
      </c>
      <c r="T41" s="561"/>
      <c r="U41" s="561"/>
      <c r="V41" s="561"/>
      <c r="W41" s="561"/>
      <c r="X41" s="561"/>
      <c r="Y41" s="561"/>
      <c r="Z41" s="561"/>
      <c r="AA41" s="561"/>
      <c r="AB41" s="561"/>
      <c r="AC41" s="561"/>
      <c r="AD41" s="561"/>
      <c r="AE41" s="561"/>
      <c r="AF41" s="561"/>
      <c r="AG41" s="561"/>
      <c r="AH41" s="561"/>
      <c r="AI41" s="541">
        <f>計算シート!$N$4</f>
        <v>0</v>
      </c>
      <c r="AJ41" s="541"/>
      <c r="AK41" s="541"/>
      <c r="AL41" s="542" t="s">
        <v>289</v>
      </c>
      <c r="AM41" s="542"/>
      <c r="AN41" s="542"/>
      <c r="AO41" s="542"/>
      <c r="AP41" s="542"/>
      <c r="AQ41" s="542"/>
      <c r="AR41" s="542"/>
      <c r="AS41" s="542"/>
      <c r="AT41" s="542"/>
      <c r="AU41" s="542"/>
      <c r="AV41" s="542"/>
      <c r="AW41" s="106"/>
      <c r="AZ41" s="33"/>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9"/>
      <c r="CL41" s="19"/>
      <c r="CM41" s="19"/>
      <c r="CN41" s="20"/>
      <c r="CO41" s="20"/>
      <c r="CP41" s="20"/>
      <c r="CQ41" s="20"/>
      <c r="CR41" s="20"/>
      <c r="CS41" s="20"/>
    </row>
    <row r="42" spans="3:97" s="1" customFormat="1" ht="18" customHeight="1">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Z42" s="33"/>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9"/>
      <c r="CL42" s="19"/>
      <c r="CM42" s="19"/>
      <c r="CN42" s="20"/>
      <c r="CO42" s="20"/>
      <c r="CP42" s="20"/>
      <c r="CQ42" s="20"/>
      <c r="CR42" s="20"/>
      <c r="CS42" s="20"/>
    </row>
    <row r="43" spans="3:97" s="1" customFormat="1" ht="18" customHeight="1">
      <c r="C43" s="1" t="s">
        <v>201</v>
      </c>
      <c r="G43" s="21"/>
      <c r="AB43" s="100"/>
      <c r="AH43" s="100"/>
      <c r="AJ43" s="100"/>
      <c r="AZ43" s="33"/>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c r="CL43" s="19"/>
      <c r="CM43" s="19"/>
      <c r="CN43" s="20"/>
      <c r="CO43" s="20"/>
      <c r="CP43" s="20"/>
      <c r="CQ43" s="20"/>
      <c r="CR43" s="20"/>
      <c r="CS43" s="20"/>
    </row>
    <row r="44" spans="3:97" ht="18" customHeight="1">
      <c r="N44" s="21"/>
      <c r="O44" s="1"/>
      <c r="P44" s="1"/>
      <c r="Q44" s="1"/>
      <c r="R44" s="1"/>
      <c r="S44" s="1"/>
      <c r="T44" s="1"/>
      <c r="U44" s="1"/>
      <c r="V44" s="1"/>
      <c r="W44" s="1"/>
      <c r="X44" s="1"/>
      <c r="Y44" s="1"/>
      <c r="Z44" s="1"/>
      <c r="AA44" s="1"/>
      <c r="AB44" s="100"/>
      <c r="AH44" s="100"/>
      <c r="AI44" s="1"/>
      <c r="AJ44" s="100"/>
      <c r="AK44" s="556"/>
      <c r="AL44" s="558"/>
      <c r="AM44" s="558"/>
      <c r="AN44" s="558"/>
      <c r="AO44" s="558"/>
      <c r="AP44" s="558"/>
      <c r="AQ44" s="558"/>
      <c r="AR44" s="558"/>
      <c r="AS44" s="558"/>
      <c r="BF44" s="27"/>
      <c r="BK44" s="27"/>
    </row>
    <row r="45" spans="3:97" ht="18" customHeight="1">
      <c r="BF45" s="27"/>
      <c r="BK45" s="27"/>
    </row>
    <row r="46" spans="3:97" ht="18" customHeight="1">
      <c r="BF46" s="27"/>
    </row>
    <row r="47" spans="3:97" ht="18" customHeight="1">
      <c r="BF47" s="27"/>
    </row>
    <row r="48" spans="3:97" ht="18" customHeight="1">
      <c r="BF48" s="27"/>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sheetData>
  <mergeCells count="66">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C26:AG26"/>
    <mergeCell ref="AH26:AL26"/>
    <mergeCell ref="AM26:AQ26"/>
    <mergeCell ref="AR26:AV26"/>
    <mergeCell ref="AR24:AV24"/>
    <mergeCell ref="AR30:AV30"/>
    <mergeCell ref="BA30:BO30"/>
    <mergeCell ref="AM28:AQ28"/>
    <mergeCell ref="C27:AG27"/>
    <mergeCell ref="AH27:AL27"/>
    <mergeCell ref="AM27:AQ27"/>
    <mergeCell ref="AR27:AV27"/>
    <mergeCell ref="AR23:AV23"/>
    <mergeCell ref="AK44:AS44"/>
    <mergeCell ref="AH31:AQ31"/>
    <mergeCell ref="AR31:AV31"/>
    <mergeCell ref="O35:AE35"/>
    <mergeCell ref="AF35:AI35"/>
    <mergeCell ref="M41:R41"/>
    <mergeCell ref="S41:AH41"/>
    <mergeCell ref="H33:N33"/>
    <mergeCell ref="C25:AG25"/>
    <mergeCell ref="AH25:AL25"/>
    <mergeCell ref="AM25:AQ25"/>
    <mergeCell ref="AR25:AV25"/>
    <mergeCell ref="C24:AG24"/>
    <mergeCell ref="AH24:AL24"/>
    <mergeCell ref="AM24:AQ24"/>
    <mergeCell ref="BA31:BO31"/>
    <mergeCell ref="AZ32:BQ32"/>
    <mergeCell ref="O33:AJ33"/>
    <mergeCell ref="AZ33:BQ33"/>
    <mergeCell ref="O34:AE34"/>
    <mergeCell ref="AF34:AI34"/>
    <mergeCell ref="C17:AL17"/>
    <mergeCell ref="A19:AX19"/>
    <mergeCell ref="C21:AG21"/>
    <mergeCell ref="AI41:AK41"/>
    <mergeCell ref="AL41:AV41"/>
    <mergeCell ref="C39:AV39"/>
    <mergeCell ref="C41:L41"/>
    <mergeCell ref="C28:AG28"/>
    <mergeCell ref="AH28:AL28"/>
    <mergeCell ref="AH30:AQ30"/>
    <mergeCell ref="AR28:AV28"/>
    <mergeCell ref="AH29:AQ29"/>
    <mergeCell ref="AR29:AV29"/>
    <mergeCell ref="C23:AG23"/>
    <mergeCell ref="AH23:AL23"/>
    <mergeCell ref="AM23:AQ23"/>
  </mergeCells>
  <phoneticPr fontId="10"/>
  <dataValidations count="2">
    <dataValidation type="list" allowBlank="1" showInputMessage="1" showErrorMessage="1" sqref="WWP983067:WWT983069 AH65563:AL65565 KD65563:KH65565 TZ65563:UD65565 ADV65563:ADZ65565 ANR65563:ANV65565 AXN65563:AXR65565 BHJ65563:BHN65565 BRF65563:BRJ65565 CBB65563:CBF65565 CKX65563:CLB65565 CUT65563:CUX65565 DEP65563:DET65565 DOL65563:DOP65565 DYH65563:DYL65565 EID65563:EIH65565 ERZ65563:ESD65565 FBV65563:FBZ65565 FLR65563:FLV65565 FVN65563:FVR65565 GFJ65563:GFN65565 GPF65563:GPJ65565 GZB65563:GZF65565 HIX65563:HJB65565 HST65563:HSX65565 ICP65563:ICT65565 IML65563:IMP65565 IWH65563:IWL65565 JGD65563:JGH65565 JPZ65563:JQD65565 JZV65563:JZZ65565 KJR65563:KJV65565 KTN65563:KTR65565 LDJ65563:LDN65565 LNF65563:LNJ65565 LXB65563:LXF65565 MGX65563:MHB65565 MQT65563:MQX65565 NAP65563:NAT65565 NKL65563:NKP65565 NUH65563:NUL65565 OED65563:OEH65565 ONZ65563:OOD65565 OXV65563:OXZ65565 PHR65563:PHV65565 PRN65563:PRR65565 QBJ65563:QBN65565 QLF65563:QLJ65565 QVB65563:QVF65565 REX65563:RFB65565 ROT65563:ROX65565 RYP65563:RYT65565 SIL65563:SIP65565 SSH65563:SSL65565 TCD65563:TCH65565 TLZ65563:TMD65565 TVV65563:TVZ65565 UFR65563:UFV65565 UPN65563:UPR65565 UZJ65563:UZN65565 VJF65563:VJJ65565 VTB65563:VTF65565 WCX65563:WDB65565 WMT65563:WMX65565 WWP65563:WWT65565 AH131099:AL131101 KD131099:KH131101 TZ131099:UD131101 ADV131099:ADZ131101 ANR131099:ANV131101 AXN131099:AXR131101 BHJ131099:BHN131101 BRF131099:BRJ131101 CBB131099:CBF131101 CKX131099:CLB131101 CUT131099:CUX131101 DEP131099:DET131101 DOL131099:DOP131101 DYH131099:DYL131101 EID131099:EIH131101 ERZ131099:ESD131101 FBV131099:FBZ131101 FLR131099:FLV131101 FVN131099:FVR131101 GFJ131099:GFN131101 GPF131099:GPJ131101 GZB131099:GZF131101 HIX131099:HJB131101 HST131099:HSX131101 ICP131099:ICT131101 IML131099:IMP131101 IWH131099:IWL131101 JGD131099:JGH131101 JPZ131099:JQD131101 JZV131099:JZZ131101 KJR131099:KJV131101 KTN131099:KTR131101 LDJ131099:LDN131101 LNF131099:LNJ131101 LXB131099:LXF131101 MGX131099:MHB131101 MQT131099:MQX131101 NAP131099:NAT131101 NKL131099:NKP131101 NUH131099:NUL131101 OED131099:OEH131101 ONZ131099:OOD131101 OXV131099:OXZ131101 PHR131099:PHV131101 PRN131099:PRR131101 QBJ131099:QBN131101 QLF131099:QLJ131101 QVB131099:QVF131101 REX131099:RFB131101 ROT131099:ROX131101 RYP131099:RYT131101 SIL131099:SIP131101 SSH131099:SSL131101 TCD131099:TCH131101 TLZ131099:TMD131101 TVV131099:TVZ131101 UFR131099:UFV131101 UPN131099:UPR131101 UZJ131099:UZN131101 VJF131099:VJJ131101 VTB131099:VTF131101 WCX131099:WDB131101 WMT131099:WMX131101 WWP131099:WWT131101 AH196635:AL196637 KD196635:KH196637 TZ196635:UD196637 ADV196635:ADZ196637 ANR196635:ANV196637 AXN196635:AXR196637 BHJ196635:BHN196637 BRF196635:BRJ196637 CBB196635:CBF196637 CKX196635:CLB196637 CUT196635:CUX196637 DEP196635:DET196637 DOL196635:DOP196637 DYH196635:DYL196637 EID196635:EIH196637 ERZ196635:ESD196637 FBV196635:FBZ196637 FLR196635:FLV196637 FVN196635:FVR196637 GFJ196635:GFN196637 GPF196635:GPJ196637 GZB196635:GZF196637 HIX196635:HJB196637 HST196635:HSX196637 ICP196635:ICT196637 IML196635:IMP196637 IWH196635:IWL196637 JGD196635:JGH196637 JPZ196635:JQD196637 JZV196635:JZZ196637 KJR196635:KJV196637 KTN196635:KTR196637 LDJ196635:LDN196637 LNF196635:LNJ196637 LXB196635:LXF196637 MGX196635:MHB196637 MQT196635:MQX196637 NAP196635:NAT196637 NKL196635:NKP196637 NUH196635:NUL196637 OED196635:OEH196637 ONZ196635:OOD196637 OXV196635:OXZ196637 PHR196635:PHV196637 PRN196635:PRR196637 QBJ196635:QBN196637 QLF196635:QLJ196637 QVB196635:QVF196637 REX196635:RFB196637 ROT196635:ROX196637 RYP196635:RYT196637 SIL196635:SIP196637 SSH196635:SSL196637 TCD196635:TCH196637 TLZ196635:TMD196637 TVV196635:TVZ196637 UFR196635:UFV196637 UPN196635:UPR196637 UZJ196635:UZN196637 VJF196635:VJJ196637 VTB196635:VTF196637 WCX196635:WDB196637 WMT196635:WMX196637 WWP196635:WWT196637 AH262171:AL262173 KD262171:KH262173 TZ262171:UD262173 ADV262171:ADZ262173 ANR262171:ANV262173 AXN262171:AXR262173 BHJ262171:BHN262173 BRF262171:BRJ262173 CBB262171:CBF262173 CKX262171:CLB262173 CUT262171:CUX262173 DEP262171:DET262173 DOL262171:DOP262173 DYH262171:DYL262173 EID262171:EIH262173 ERZ262171:ESD262173 FBV262171:FBZ262173 FLR262171:FLV262173 FVN262171:FVR262173 GFJ262171:GFN262173 GPF262171:GPJ262173 GZB262171:GZF262173 HIX262171:HJB262173 HST262171:HSX262173 ICP262171:ICT262173 IML262171:IMP262173 IWH262171:IWL262173 JGD262171:JGH262173 JPZ262171:JQD262173 JZV262171:JZZ262173 KJR262171:KJV262173 KTN262171:KTR262173 LDJ262171:LDN262173 LNF262171:LNJ262173 LXB262171:LXF262173 MGX262171:MHB262173 MQT262171:MQX262173 NAP262171:NAT262173 NKL262171:NKP262173 NUH262171:NUL262173 OED262171:OEH262173 ONZ262171:OOD262173 OXV262171:OXZ262173 PHR262171:PHV262173 PRN262171:PRR262173 QBJ262171:QBN262173 QLF262171:QLJ262173 QVB262171:QVF262173 REX262171:RFB262173 ROT262171:ROX262173 RYP262171:RYT262173 SIL262171:SIP262173 SSH262171:SSL262173 TCD262171:TCH262173 TLZ262171:TMD262173 TVV262171:TVZ262173 UFR262171:UFV262173 UPN262171:UPR262173 UZJ262171:UZN262173 VJF262171:VJJ262173 VTB262171:VTF262173 WCX262171:WDB262173 WMT262171:WMX262173 WWP262171:WWT262173 AH327707:AL327709 KD327707:KH327709 TZ327707:UD327709 ADV327707:ADZ327709 ANR327707:ANV327709 AXN327707:AXR327709 BHJ327707:BHN327709 BRF327707:BRJ327709 CBB327707:CBF327709 CKX327707:CLB327709 CUT327707:CUX327709 DEP327707:DET327709 DOL327707:DOP327709 DYH327707:DYL327709 EID327707:EIH327709 ERZ327707:ESD327709 FBV327707:FBZ327709 FLR327707:FLV327709 FVN327707:FVR327709 GFJ327707:GFN327709 GPF327707:GPJ327709 GZB327707:GZF327709 HIX327707:HJB327709 HST327707:HSX327709 ICP327707:ICT327709 IML327707:IMP327709 IWH327707:IWL327709 JGD327707:JGH327709 JPZ327707:JQD327709 JZV327707:JZZ327709 KJR327707:KJV327709 KTN327707:KTR327709 LDJ327707:LDN327709 LNF327707:LNJ327709 LXB327707:LXF327709 MGX327707:MHB327709 MQT327707:MQX327709 NAP327707:NAT327709 NKL327707:NKP327709 NUH327707:NUL327709 OED327707:OEH327709 ONZ327707:OOD327709 OXV327707:OXZ327709 PHR327707:PHV327709 PRN327707:PRR327709 QBJ327707:QBN327709 QLF327707:QLJ327709 QVB327707:QVF327709 REX327707:RFB327709 ROT327707:ROX327709 RYP327707:RYT327709 SIL327707:SIP327709 SSH327707:SSL327709 TCD327707:TCH327709 TLZ327707:TMD327709 TVV327707:TVZ327709 UFR327707:UFV327709 UPN327707:UPR327709 UZJ327707:UZN327709 VJF327707:VJJ327709 VTB327707:VTF327709 WCX327707:WDB327709 WMT327707:WMX327709 WWP327707:WWT327709 AH393243:AL393245 KD393243:KH393245 TZ393243:UD393245 ADV393243:ADZ393245 ANR393243:ANV393245 AXN393243:AXR393245 BHJ393243:BHN393245 BRF393243:BRJ393245 CBB393243:CBF393245 CKX393243:CLB393245 CUT393243:CUX393245 DEP393243:DET393245 DOL393243:DOP393245 DYH393243:DYL393245 EID393243:EIH393245 ERZ393243:ESD393245 FBV393243:FBZ393245 FLR393243:FLV393245 FVN393243:FVR393245 GFJ393243:GFN393245 GPF393243:GPJ393245 GZB393243:GZF393245 HIX393243:HJB393245 HST393243:HSX393245 ICP393243:ICT393245 IML393243:IMP393245 IWH393243:IWL393245 JGD393243:JGH393245 JPZ393243:JQD393245 JZV393243:JZZ393245 KJR393243:KJV393245 KTN393243:KTR393245 LDJ393243:LDN393245 LNF393243:LNJ393245 LXB393243:LXF393245 MGX393243:MHB393245 MQT393243:MQX393245 NAP393243:NAT393245 NKL393243:NKP393245 NUH393243:NUL393245 OED393243:OEH393245 ONZ393243:OOD393245 OXV393243:OXZ393245 PHR393243:PHV393245 PRN393243:PRR393245 QBJ393243:QBN393245 QLF393243:QLJ393245 QVB393243:QVF393245 REX393243:RFB393245 ROT393243:ROX393245 RYP393243:RYT393245 SIL393243:SIP393245 SSH393243:SSL393245 TCD393243:TCH393245 TLZ393243:TMD393245 TVV393243:TVZ393245 UFR393243:UFV393245 UPN393243:UPR393245 UZJ393243:UZN393245 VJF393243:VJJ393245 VTB393243:VTF393245 WCX393243:WDB393245 WMT393243:WMX393245 WWP393243:WWT393245 AH458779:AL458781 KD458779:KH458781 TZ458779:UD458781 ADV458779:ADZ458781 ANR458779:ANV458781 AXN458779:AXR458781 BHJ458779:BHN458781 BRF458779:BRJ458781 CBB458779:CBF458781 CKX458779:CLB458781 CUT458779:CUX458781 DEP458779:DET458781 DOL458779:DOP458781 DYH458779:DYL458781 EID458779:EIH458781 ERZ458779:ESD458781 FBV458779:FBZ458781 FLR458779:FLV458781 FVN458779:FVR458781 GFJ458779:GFN458781 GPF458779:GPJ458781 GZB458779:GZF458781 HIX458779:HJB458781 HST458779:HSX458781 ICP458779:ICT458781 IML458779:IMP458781 IWH458779:IWL458781 JGD458779:JGH458781 JPZ458779:JQD458781 JZV458779:JZZ458781 KJR458779:KJV458781 KTN458779:KTR458781 LDJ458779:LDN458781 LNF458779:LNJ458781 LXB458779:LXF458781 MGX458779:MHB458781 MQT458779:MQX458781 NAP458779:NAT458781 NKL458779:NKP458781 NUH458779:NUL458781 OED458779:OEH458781 ONZ458779:OOD458781 OXV458779:OXZ458781 PHR458779:PHV458781 PRN458779:PRR458781 QBJ458779:QBN458781 QLF458779:QLJ458781 QVB458779:QVF458781 REX458779:RFB458781 ROT458779:ROX458781 RYP458779:RYT458781 SIL458779:SIP458781 SSH458779:SSL458781 TCD458779:TCH458781 TLZ458779:TMD458781 TVV458779:TVZ458781 UFR458779:UFV458781 UPN458779:UPR458781 UZJ458779:UZN458781 VJF458779:VJJ458781 VTB458779:VTF458781 WCX458779:WDB458781 WMT458779:WMX458781 WWP458779:WWT458781 AH524315:AL524317 KD524315:KH524317 TZ524315:UD524317 ADV524315:ADZ524317 ANR524315:ANV524317 AXN524315:AXR524317 BHJ524315:BHN524317 BRF524315:BRJ524317 CBB524315:CBF524317 CKX524315:CLB524317 CUT524315:CUX524317 DEP524315:DET524317 DOL524315:DOP524317 DYH524315:DYL524317 EID524315:EIH524317 ERZ524315:ESD524317 FBV524315:FBZ524317 FLR524315:FLV524317 FVN524315:FVR524317 GFJ524315:GFN524317 GPF524315:GPJ524317 GZB524315:GZF524317 HIX524315:HJB524317 HST524315:HSX524317 ICP524315:ICT524317 IML524315:IMP524317 IWH524315:IWL524317 JGD524315:JGH524317 JPZ524315:JQD524317 JZV524315:JZZ524317 KJR524315:KJV524317 KTN524315:KTR524317 LDJ524315:LDN524317 LNF524315:LNJ524317 LXB524315:LXF524317 MGX524315:MHB524317 MQT524315:MQX524317 NAP524315:NAT524317 NKL524315:NKP524317 NUH524315:NUL524317 OED524315:OEH524317 ONZ524315:OOD524317 OXV524315:OXZ524317 PHR524315:PHV524317 PRN524315:PRR524317 QBJ524315:QBN524317 QLF524315:QLJ524317 QVB524315:QVF524317 REX524315:RFB524317 ROT524315:ROX524317 RYP524315:RYT524317 SIL524315:SIP524317 SSH524315:SSL524317 TCD524315:TCH524317 TLZ524315:TMD524317 TVV524315:TVZ524317 UFR524315:UFV524317 UPN524315:UPR524317 UZJ524315:UZN524317 VJF524315:VJJ524317 VTB524315:VTF524317 WCX524315:WDB524317 WMT524315:WMX524317 WWP524315:WWT524317 AH589851:AL589853 KD589851:KH589853 TZ589851:UD589853 ADV589851:ADZ589853 ANR589851:ANV589853 AXN589851:AXR589853 BHJ589851:BHN589853 BRF589851:BRJ589853 CBB589851:CBF589853 CKX589851:CLB589853 CUT589851:CUX589853 DEP589851:DET589853 DOL589851:DOP589853 DYH589851:DYL589853 EID589851:EIH589853 ERZ589851:ESD589853 FBV589851:FBZ589853 FLR589851:FLV589853 FVN589851:FVR589853 GFJ589851:GFN589853 GPF589851:GPJ589853 GZB589851:GZF589853 HIX589851:HJB589853 HST589851:HSX589853 ICP589851:ICT589853 IML589851:IMP589853 IWH589851:IWL589853 JGD589851:JGH589853 JPZ589851:JQD589853 JZV589851:JZZ589853 KJR589851:KJV589853 KTN589851:KTR589853 LDJ589851:LDN589853 LNF589851:LNJ589853 LXB589851:LXF589853 MGX589851:MHB589853 MQT589851:MQX589853 NAP589851:NAT589853 NKL589851:NKP589853 NUH589851:NUL589853 OED589851:OEH589853 ONZ589851:OOD589853 OXV589851:OXZ589853 PHR589851:PHV589853 PRN589851:PRR589853 QBJ589851:QBN589853 QLF589851:QLJ589853 QVB589851:QVF589853 REX589851:RFB589853 ROT589851:ROX589853 RYP589851:RYT589853 SIL589851:SIP589853 SSH589851:SSL589853 TCD589851:TCH589853 TLZ589851:TMD589853 TVV589851:TVZ589853 UFR589851:UFV589853 UPN589851:UPR589853 UZJ589851:UZN589853 VJF589851:VJJ589853 VTB589851:VTF589853 WCX589851:WDB589853 WMT589851:WMX589853 WWP589851:WWT589853 AH655387:AL655389 KD655387:KH655389 TZ655387:UD655389 ADV655387:ADZ655389 ANR655387:ANV655389 AXN655387:AXR655389 BHJ655387:BHN655389 BRF655387:BRJ655389 CBB655387:CBF655389 CKX655387:CLB655389 CUT655387:CUX655389 DEP655387:DET655389 DOL655387:DOP655389 DYH655387:DYL655389 EID655387:EIH655389 ERZ655387:ESD655389 FBV655387:FBZ655389 FLR655387:FLV655389 FVN655387:FVR655389 GFJ655387:GFN655389 GPF655387:GPJ655389 GZB655387:GZF655389 HIX655387:HJB655389 HST655387:HSX655389 ICP655387:ICT655389 IML655387:IMP655389 IWH655387:IWL655389 JGD655387:JGH655389 JPZ655387:JQD655389 JZV655387:JZZ655389 KJR655387:KJV655389 KTN655387:KTR655389 LDJ655387:LDN655389 LNF655387:LNJ655389 LXB655387:LXF655389 MGX655387:MHB655389 MQT655387:MQX655389 NAP655387:NAT655389 NKL655387:NKP655389 NUH655387:NUL655389 OED655387:OEH655389 ONZ655387:OOD655389 OXV655387:OXZ655389 PHR655387:PHV655389 PRN655387:PRR655389 QBJ655387:QBN655389 QLF655387:QLJ655389 QVB655387:QVF655389 REX655387:RFB655389 ROT655387:ROX655389 RYP655387:RYT655389 SIL655387:SIP655389 SSH655387:SSL655389 TCD655387:TCH655389 TLZ655387:TMD655389 TVV655387:TVZ655389 UFR655387:UFV655389 UPN655387:UPR655389 UZJ655387:UZN655389 VJF655387:VJJ655389 VTB655387:VTF655389 WCX655387:WDB655389 WMT655387:WMX655389 WWP655387:WWT655389 AH720923:AL720925 KD720923:KH720925 TZ720923:UD720925 ADV720923:ADZ720925 ANR720923:ANV720925 AXN720923:AXR720925 BHJ720923:BHN720925 BRF720923:BRJ720925 CBB720923:CBF720925 CKX720923:CLB720925 CUT720923:CUX720925 DEP720923:DET720925 DOL720923:DOP720925 DYH720923:DYL720925 EID720923:EIH720925 ERZ720923:ESD720925 FBV720923:FBZ720925 FLR720923:FLV720925 FVN720923:FVR720925 GFJ720923:GFN720925 GPF720923:GPJ720925 GZB720923:GZF720925 HIX720923:HJB720925 HST720923:HSX720925 ICP720923:ICT720925 IML720923:IMP720925 IWH720923:IWL720925 JGD720923:JGH720925 JPZ720923:JQD720925 JZV720923:JZZ720925 KJR720923:KJV720925 KTN720923:KTR720925 LDJ720923:LDN720925 LNF720923:LNJ720925 LXB720923:LXF720925 MGX720923:MHB720925 MQT720923:MQX720925 NAP720923:NAT720925 NKL720923:NKP720925 NUH720923:NUL720925 OED720923:OEH720925 ONZ720923:OOD720925 OXV720923:OXZ720925 PHR720923:PHV720925 PRN720923:PRR720925 QBJ720923:QBN720925 QLF720923:QLJ720925 QVB720923:QVF720925 REX720923:RFB720925 ROT720923:ROX720925 RYP720923:RYT720925 SIL720923:SIP720925 SSH720923:SSL720925 TCD720923:TCH720925 TLZ720923:TMD720925 TVV720923:TVZ720925 UFR720923:UFV720925 UPN720923:UPR720925 UZJ720923:UZN720925 VJF720923:VJJ720925 VTB720923:VTF720925 WCX720923:WDB720925 WMT720923:WMX720925 WWP720923:WWT720925 AH786459:AL786461 KD786459:KH786461 TZ786459:UD786461 ADV786459:ADZ786461 ANR786459:ANV786461 AXN786459:AXR786461 BHJ786459:BHN786461 BRF786459:BRJ786461 CBB786459:CBF786461 CKX786459:CLB786461 CUT786459:CUX786461 DEP786459:DET786461 DOL786459:DOP786461 DYH786459:DYL786461 EID786459:EIH786461 ERZ786459:ESD786461 FBV786459:FBZ786461 FLR786459:FLV786461 FVN786459:FVR786461 GFJ786459:GFN786461 GPF786459:GPJ786461 GZB786459:GZF786461 HIX786459:HJB786461 HST786459:HSX786461 ICP786459:ICT786461 IML786459:IMP786461 IWH786459:IWL786461 JGD786459:JGH786461 JPZ786459:JQD786461 JZV786459:JZZ786461 KJR786459:KJV786461 KTN786459:KTR786461 LDJ786459:LDN786461 LNF786459:LNJ786461 LXB786459:LXF786461 MGX786459:MHB786461 MQT786459:MQX786461 NAP786459:NAT786461 NKL786459:NKP786461 NUH786459:NUL786461 OED786459:OEH786461 ONZ786459:OOD786461 OXV786459:OXZ786461 PHR786459:PHV786461 PRN786459:PRR786461 QBJ786459:QBN786461 QLF786459:QLJ786461 QVB786459:QVF786461 REX786459:RFB786461 ROT786459:ROX786461 RYP786459:RYT786461 SIL786459:SIP786461 SSH786459:SSL786461 TCD786459:TCH786461 TLZ786459:TMD786461 TVV786459:TVZ786461 UFR786459:UFV786461 UPN786459:UPR786461 UZJ786459:UZN786461 VJF786459:VJJ786461 VTB786459:VTF786461 WCX786459:WDB786461 WMT786459:WMX786461 WWP786459:WWT786461 AH851995:AL851997 KD851995:KH851997 TZ851995:UD851997 ADV851995:ADZ851997 ANR851995:ANV851997 AXN851995:AXR851997 BHJ851995:BHN851997 BRF851995:BRJ851997 CBB851995:CBF851997 CKX851995:CLB851997 CUT851995:CUX851997 DEP851995:DET851997 DOL851995:DOP851997 DYH851995:DYL851997 EID851995:EIH851997 ERZ851995:ESD851997 FBV851995:FBZ851997 FLR851995:FLV851997 FVN851995:FVR851997 GFJ851995:GFN851997 GPF851995:GPJ851997 GZB851995:GZF851997 HIX851995:HJB851997 HST851995:HSX851997 ICP851995:ICT851997 IML851995:IMP851997 IWH851995:IWL851997 JGD851995:JGH851997 JPZ851995:JQD851997 JZV851995:JZZ851997 KJR851995:KJV851997 KTN851995:KTR851997 LDJ851995:LDN851997 LNF851995:LNJ851997 LXB851995:LXF851997 MGX851995:MHB851997 MQT851995:MQX851997 NAP851995:NAT851997 NKL851995:NKP851997 NUH851995:NUL851997 OED851995:OEH851997 ONZ851995:OOD851997 OXV851995:OXZ851997 PHR851995:PHV851997 PRN851995:PRR851997 QBJ851995:QBN851997 QLF851995:QLJ851997 QVB851995:QVF851997 REX851995:RFB851997 ROT851995:ROX851997 RYP851995:RYT851997 SIL851995:SIP851997 SSH851995:SSL851997 TCD851995:TCH851997 TLZ851995:TMD851997 TVV851995:TVZ851997 UFR851995:UFV851997 UPN851995:UPR851997 UZJ851995:UZN851997 VJF851995:VJJ851997 VTB851995:VTF851997 WCX851995:WDB851997 WMT851995:WMX851997 WWP851995:WWT851997 AH917531:AL917533 KD917531:KH917533 TZ917531:UD917533 ADV917531:ADZ917533 ANR917531:ANV917533 AXN917531:AXR917533 BHJ917531:BHN917533 BRF917531:BRJ917533 CBB917531:CBF917533 CKX917531:CLB917533 CUT917531:CUX917533 DEP917531:DET917533 DOL917531:DOP917533 DYH917531:DYL917533 EID917531:EIH917533 ERZ917531:ESD917533 FBV917531:FBZ917533 FLR917531:FLV917533 FVN917531:FVR917533 GFJ917531:GFN917533 GPF917531:GPJ917533 GZB917531:GZF917533 HIX917531:HJB917533 HST917531:HSX917533 ICP917531:ICT917533 IML917531:IMP917533 IWH917531:IWL917533 JGD917531:JGH917533 JPZ917531:JQD917533 JZV917531:JZZ917533 KJR917531:KJV917533 KTN917531:KTR917533 LDJ917531:LDN917533 LNF917531:LNJ917533 LXB917531:LXF917533 MGX917531:MHB917533 MQT917531:MQX917533 NAP917531:NAT917533 NKL917531:NKP917533 NUH917531:NUL917533 OED917531:OEH917533 ONZ917531:OOD917533 OXV917531:OXZ917533 PHR917531:PHV917533 PRN917531:PRR917533 QBJ917531:QBN917533 QLF917531:QLJ917533 QVB917531:QVF917533 REX917531:RFB917533 ROT917531:ROX917533 RYP917531:RYT917533 SIL917531:SIP917533 SSH917531:SSL917533 TCD917531:TCH917533 TLZ917531:TMD917533 TVV917531:TVZ917533 UFR917531:UFV917533 UPN917531:UPR917533 UZJ917531:UZN917533 VJF917531:VJJ917533 VTB917531:VTF917533 WCX917531:WDB917533 WMT917531:WMX917533 WWP917531:WWT917533 AH983067:AL983069 KD983067:KH983069 TZ983067:UD983069 ADV983067:ADZ983069 ANR983067:ANV983069 AXN983067:AXR983069 BHJ983067:BHN983069 BRF983067:BRJ983069 CBB983067:CBF983069 CKX983067:CLB983069 CUT983067:CUX983069 DEP983067:DET983069 DOL983067:DOP983069 DYH983067:DYL983069 EID983067:EIH983069 ERZ983067:ESD983069 FBV983067:FBZ983069 FLR983067:FLV983069 FVN983067:FVR983069 GFJ983067:GFN983069 GPF983067:GPJ983069 GZB983067:GZF983069 HIX983067:HJB983069 HST983067:HSX983069 ICP983067:ICT983069 IML983067:IMP983069 IWH983067:IWL983069 JGD983067:JGH983069 JPZ983067:JQD983069 JZV983067:JZZ983069 KJR983067:KJV983069 KTN983067:KTR983069 LDJ983067:LDN983069 LNF983067:LNJ983069 LXB983067:LXF983069 MGX983067:MHB983069 MQT983067:MQX983069 NAP983067:NAT983069 NKL983067:NKP983069 NUH983067:NUL983069 OED983067:OEH983069 ONZ983067:OOD983069 OXV983067:OXZ983069 PHR983067:PHV983069 PRN983067:PRR983069 QBJ983067:QBN983069 QLF983067:QLJ983069 QVB983067:QVF983069 REX983067:RFB983069 ROT983067:ROX983069 RYP983067:RYT983069 SIL983067:SIP983069 SSH983067:SSL983069 TCD983067:TCH983069 TLZ983067:TMD983069 TVV983067:TVZ983069 UFR983067:UFV983069 UPN983067:UPR983069 UZJ983067:UZN983069 VJF983067:VJJ983069 VTB983067:VTF983069 WCX983067:WDB983069 WMT983067:WMX983069 KD28:KH28 WWP28:WWT28 WMT28:WMX28 WCX28:WDB28 VTB28:VTF28 VJF28:VJJ28 UZJ28:UZN28 UPN28:UPR28 UFR28:UFV28 TVV28:TVZ28 TLZ28:TMD28 TCD28:TCH28 SSH28:SSL28 SIL28:SIP28 RYP28:RYT28 ROT28:ROX28 REX28:RFB28 QVB28:QVF28 QLF28:QLJ28 QBJ28:QBN28 PRN28:PRR28 PHR28:PHV28 OXV28:OXZ28 ONZ28:OOD28 OED28:OEH28 NUH28:NUL28 NKL28:NKP28 NAP28:NAT28 MQT28:MQX28 MGX28:MHB28 LXB28:LXF28 LNF28:LNJ28 LDJ28:LDN28 KTN28:KTR28 KJR28:KJV28 JZV28:JZZ28 JPZ28:JQD28 JGD28:JGH28 IWH28:IWL28 IML28:IMP28 ICP28:ICT28 HST28:HSX28 HIX28:HJB28 GZB28:GZF28 GPF28:GPJ28 GFJ28:GFN28 FVN28:FVR28 FLR28:FLV28 FBV28:FBZ28 ERZ28:ESD28 EID28:EIH28 DYH28:DYL28 DOL28:DOP28 DEP28:DET28 CUT28:CUX28 CKX28:CLB28 CBB28:CBF28 BRF28:BRJ28 BHJ28:BHN28 AXN28:AXR28 ANR28:ANV28 ADV28:ADZ28 TZ28:UD28"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9 Y10" xr:uid="{A6439778-1727-4571-BCAE-27E2D1F3B4A5}">
      <formula1>"様,御中"</formula1>
    </dataValidation>
  </dataValidations>
  <printOptions horizontalCentered="1"/>
  <pageMargins left="0.47244094488188981" right="0.39370078740157483" top="0.39370078740157483" bottom="0.3937007874015748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dimension ref="A1:CS105"/>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62" t="s">
        <v>153</v>
      </c>
      <c r="AM1" s="562"/>
      <c r="AN1" s="562"/>
      <c r="AO1" s="562"/>
      <c r="AP1" s="563">
        <f>計算シート!$N$4</f>
        <v>0</v>
      </c>
      <c r="AQ1" s="563"/>
      <c r="AR1" s="563"/>
      <c r="AS1" s="563"/>
      <c r="AT1" s="563"/>
      <c r="AU1" s="563"/>
      <c r="AV1" s="563"/>
      <c r="AW1" s="563"/>
      <c r="AX1" s="563"/>
    </row>
    <row r="2" spans="1:97" ht="18" customHeight="1">
      <c r="AK2" s="90"/>
      <c r="AL2" s="571">
        <f ca="1">請求書!$AI$2</f>
        <v>45568</v>
      </c>
      <c r="AM2" s="571"/>
      <c r="AN2" s="571"/>
      <c r="AO2" s="571"/>
      <c r="AP2" s="571"/>
      <c r="AQ2" s="571"/>
      <c r="AR2" s="571"/>
      <c r="AS2" s="571"/>
      <c r="AT2" s="571"/>
      <c r="AU2" s="571"/>
      <c r="AV2" s="571"/>
      <c r="AW2" s="571"/>
      <c r="AX2" s="571"/>
      <c r="AZ2" s="11"/>
      <c r="BA2" s="11"/>
      <c r="BB2" s="11"/>
      <c r="BC2" s="11"/>
      <c r="BD2" s="11"/>
      <c r="BE2" s="11"/>
      <c r="BF2" s="11"/>
      <c r="BG2" s="11"/>
      <c r="BH2" s="11"/>
      <c r="BI2" s="11"/>
      <c r="BJ2" s="11"/>
      <c r="BK2" s="11"/>
      <c r="BL2" s="11"/>
      <c r="BM2" s="11"/>
      <c r="BN2" s="11"/>
      <c r="BO2" s="11"/>
      <c r="BP2" s="11"/>
      <c r="BQ2" s="11"/>
      <c r="BR2" s="11"/>
      <c r="BS2" s="11"/>
      <c r="BT2" s="11"/>
      <c r="BU2" s="116"/>
      <c r="BV2" s="116"/>
      <c r="BW2" s="116"/>
      <c r="BX2" s="116"/>
      <c r="BY2" s="116"/>
      <c r="BZ2" s="116"/>
      <c r="CA2" s="116"/>
      <c r="CB2" s="116"/>
      <c r="CC2" s="11"/>
      <c r="CD2" s="11"/>
      <c r="CE2" s="11"/>
      <c r="CF2" s="11"/>
      <c r="CG2" s="11"/>
      <c r="CH2" s="11"/>
      <c r="CI2" s="11"/>
      <c r="CJ2" s="11"/>
      <c r="CK2" s="12"/>
      <c r="CL2" s="12"/>
      <c r="CM2" s="12"/>
      <c r="CN2" s="13"/>
      <c r="CO2" s="13"/>
      <c r="CP2" s="13"/>
      <c r="CQ2" s="13"/>
      <c r="CR2" s="13"/>
      <c r="CS2" s="13"/>
    </row>
    <row r="3" spans="1:97" ht="18" customHeight="1">
      <c r="AR3" s="558"/>
      <c r="AS3" s="558"/>
      <c r="AT3" s="558"/>
      <c r="AZ3" s="11"/>
      <c r="BA3" s="11"/>
      <c r="BB3" s="11"/>
      <c r="BC3" s="11"/>
      <c r="BD3" s="11"/>
      <c r="BE3" s="11"/>
      <c r="BF3" s="11"/>
      <c r="BG3" s="11"/>
      <c r="BH3" s="11"/>
      <c r="BI3" s="11"/>
      <c r="BJ3" s="11"/>
      <c r="BK3" s="11"/>
      <c r="BL3" s="11"/>
      <c r="BM3" s="11"/>
      <c r="BN3" s="11"/>
      <c r="BO3" s="11"/>
      <c r="BP3" s="11"/>
      <c r="BQ3" s="11"/>
      <c r="BR3" s="11"/>
      <c r="BS3" s="11"/>
      <c r="BT3" s="11"/>
      <c r="BU3" s="116"/>
      <c r="BV3" s="116"/>
      <c r="BW3" s="116"/>
      <c r="BX3" s="116"/>
      <c r="BY3" s="116"/>
      <c r="BZ3" s="116"/>
      <c r="CA3" s="116"/>
      <c r="CB3" s="116"/>
      <c r="CC3" s="11"/>
      <c r="CD3" s="11"/>
      <c r="CE3" s="11"/>
      <c r="CF3" s="11"/>
      <c r="CG3" s="11"/>
      <c r="CH3" s="11"/>
      <c r="CI3" s="11"/>
      <c r="CJ3" s="11"/>
      <c r="CK3" s="12"/>
      <c r="CL3" s="12"/>
      <c r="CM3" s="12"/>
      <c r="CN3" s="13"/>
      <c r="CO3" s="13"/>
      <c r="CP3" s="13"/>
      <c r="CQ3" s="13"/>
      <c r="CR3" s="13"/>
      <c r="CS3" s="13"/>
    </row>
    <row r="4" spans="1:97" ht="6" customHeight="1">
      <c r="A4" s="564" t="s">
        <v>202</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Z4" s="11"/>
      <c r="BA4" s="11"/>
      <c r="BB4" s="11"/>
      <c r="BC4" s="11"/>
      <c r="BD4" s="11"/>
      <c r="BE4" s="11"/>
      <c r="BF4" s="11"/>
      <c r="BG4" s="11"/>
      <c r="BH4" s="11"/>
      <c r="BI4" s="11"/>
      <c r="BJ4" s="11"/>
      <c r="BK4" s="11"/>
      <c r="BL4" s="11"/>
      <c r="BM4" s="11"/>
      <c r="BN4" s="11"/>
      <c r="BO4" s="11"/>
      <c r="BP4" s="11"/>
      <c r="BQ4" s="11"/>
      <c r="BR4" s="11"/>
      <c r="BS4" s="11"/>
      <c r="BT4" s="11"/>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Z5" s="11"/>
      <c r="BA5" s="11"/>
      <c r="BB5" s="11"/>
      <c r="BC5" s="11"/>
      <c r="BD5" s="11"/>
      <c r="BE5" s="11"/>
      <c r="BF5" s="11"/>
      <c r="BG5" s="11"/>
      <c r="BH5" s="11"/>
      <c r="BI5" s="11"/>
      <c r="BJ5" s="11"/>
      <c r="BK5" s="11"/>
      <c r="BL5" s="11"/>
      <c r="BM5" s="11"/>
      <c r="BN5" s="11"/>
      <c r="BO5" s="11"/>
      <c r="BP5" s="11"/>
      <c r="BQ5" s="11"/>
      <c r="BR5" s="11"/>
      <c r="BS5" s="11"/>
      <c r="BT5" s="11"/>
    </row>
    <row r="6" spans="1:97" s="16" customFormat="1" ht="18" customHeight="1">
      <c r="A6" s="564"/>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Z6" s="11"/>
      <c r="BA6" s="11"/>
      <c r="BB6" s="11"/>
      <c r="BC6" s="11"/>
      <c r="BD6" s="11"/>
      <c r="BE6" s="11"/>
      <c r="BF6" s="11"/>
      <c r="BG6" s="11"/>
      <c r="BH6" s="11"/>
      <c r="BI6" s="11"/>
      <c r="BJ6" s="11"/>
      <c r="BK6" s="11"/>
      <c r="BL6" s="11"/>
      <c r="BM6" s="11"/>
      <c r="BN6" s="11"/>
      <c r="BO6" s="11"/>
      <c r="BP6" s="11"/>
      <c r="BQ6" s="11"/>
      <c r="BR6" s="11"/>
      <c r="BS6" s="11"/>
      <c r="BT6" s="11"/>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11"/>
      <c r="BA7" s="11"/>
      <c r="BB7" s="11"/>
      <c r="BC7" s="11"/>
      <c r="BD7" s="11"/>
      <c r="BE7" s="11"/>
      <c r="BF7" s="11"/>
      <c r="BG7" s="11"/>
      <c r="BH7" s="11"/>
      <c r="BI7" s="11"/>
      <c r="BJ7" s="11"/>
      <c r="BK7" s="11"/>
      <c r="BL7" s="11"/>
      <c r="BM7" s="11"/>
      <c r="BN7" s="11"/>
      <c r="BO7" s="11"/>
      <c r="BP7" s="11"/>
      <c r="BQ7" s="11"/>
      <c r="BR7" s="11"/>
      <c r="BS7" s="11"/>
      <c r="BT7" s="11"/>
    </row>
    <row r="8" spans="1:97" ht="18" customHeight="1">
      <c r="C8" s="576" t="str">
        <f>請求書!$C$8</f>
        <v/>
      </c>
      <c r="D8" s="576"/>
      <c r="E8" s="576"/>
      <c r="F8" s="576"/>
      <c r="G8" s="576"/>
      <c r="H8" s="576"/>
      <c r="I8" s="576"/>
      <c r="J8" s="576"/>
      <c r="K8" s="576"/>
      <c r="L8" s="576"/>
      <c r="M8" s="576"/>
      <c r="N8" s="576"/>
      <c r="O8" s="576"/>
      <c r="P8" s="576"/>
      <c r="Q8" s="576"/>
      <c r="R8" s="576"/>
      <c r="S8" s="576"/>
      <c r="T8" s="576"/>
      <c r="U8" s="576"/>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76"/>
      <c r="D9" s="576"/>
      <c r="E9" s="576"/>
      <c r="F9" s="576"/>
      <c r="G9" s="576"/>
      <c r="H9" s="576"/>
      <c r="I9" s="576"/>
      <c r="J9" s="576"/>
      <c r="K9" s="576"/>
      <c r="L9" s="576"/>
      <c r="M9" s="576"/>
      <c r="N9" s="576"/>
      <c r="O9" s="576"/>
      <c r="P9" s="576"/>
      <c r="Q9" s="576"/>
      <c r="R9" s="576"/>
      <c r="S9" s="576"/>
      <c r="T9" s="576"/>
      <c r="U9" s="576"/>
      <c r="V9" s="572" t="str">
        <f>請求書!$V$9</f>
        <v>御中</v>
      </c>
      <c r="W9" s="572"/>
      <c r="X9" s="572"/>
      <c r="Y9" s="40"/>
      <c r="Z9" s="40"/>
      <c r="AA9" s="1"/>
      <c r="AB9" s="1"/>
      <c r="AC9" s="1"/>
      <c r="AD9" s="1"/>
      <c r="AE9" s="1"/>
      <c r="AF9" s="1"/>
      <c r="AG9" s="1"/>
      <c r="AH9" s="1"/>
      <c r="AI9" s="1"/>
      <c r="AJ9" s="1"/>
      <c r="AK9" s="1"/>
      <c r="AL9" s="1"/>
      <c r="AM9" s="1"/>
      <c r="AN9" s="1"/>
      <c r="AZ9" s="117"/>
      <c r="BA9" s="116"/>
      <c r="BB9" s="116"/>
      <c r="BC9" s="116"/>
      <c r="BD9" s="116"/>
      <c r="BE9" s="116"/>
      <c r="BF9" s="116"/>
      <c r="BG9" s="116"/>
      <c r="BH9" s="116"/>
      <c r="BI9" s="116"/>
      <c r="BJ9" s="116"/>
      <c r="BK9" s="116"/>
      <c r="BL9" s="116"/>
      <c r="BM9" s="116"/>
      <c r="BN9" s="116"/>
      <c r="BO9" s="116"/>
      <c r="BP9" s="116"/>
      <c r="BQ9" s="11"/>
      <c r="BR9" s="11"/>
      <c r="BS9" s="11"/>
      <c r="BT9" s="11"/>
      <c r="BU9" s="11"/>
      <c r="BV9" s="11"/>
      <c r="BW9" s="11"/>
      <c r="BX9" s="11"/>
      <c r="BY9" s="11"/>
      <c r="BZ9" s="11"/>
      <c r="CA9" s="11"/>
      <c r="CB9" s="11"/>
      <c r="CC9" s="11"/>
      <c r="CD9" s="11"/>
      <c r="CE9" s="11"/>
      <c r="CF9" s="11"/>
      <c r="CG9" s="11"/>
      <c r="CH9" s="11"/>
      <c r="CI9" s="11"/>
      <c r="CJ9" s="11"/>
      <c r="CK9" s="12"/>
      <c r="CL9" s="12"/>
      <c r="CM9" s="12"/>
      <c r="CN9" s="13"/>
      <c r="CO9" s="13"/>
      <c r="CP9" s="13"/>
      <c r="CQ9" s="13"/>
      <c r="CR9" s="13"/>
      <c r="CS9" s="13"/>
    </row>
    <row r="10" spans="1:97" ht="18" customHeight="1" thickBot="1">
      <c r="C10" s="577"/>
      <c r="D10" s="577"/>
      <c r="E10" s="577"/>
      <c r="F10" s="577"/>
      <c r="G10" s="577"/>
      <c r="H10" s="577"/>
      <c r="I10" s="577"/>
      <c r="J10" s="577"/>
      <c r="K10" s="577"/>
      <c r="L10" s="577"/>
      <c r="M10" s="577"/>
      <c r="N10" s="577"/>
      <c r="O10" s="577"/>
      <c r="P10" s="577"/>
      <c r="Q10" s="577"/>
      <c r="R10" s="577"/>
      <c r="S10" s="577"/>
      <c r="T10" s="577"/>
      <c r="U10" s="577"/>
      <c r="V10" s="573"/>
      <c r="W10" s="573"/>
      <c r="X10" s="573"/>
      <c r="Y10" s="119"/>
      <c r="Z10" s="40"/>
      <c r="AA10" s="1"/>
      <c r="AB10" s="1"/>
      <c r="AC10" s="1"/>
      <c r="AD10" s="1"/>
      <c r="AE10" s="1"/>
      <c r="AF10" s="1"/>
      <c r="AG10" s="1"/>
      <c r="AH10" s="1"/>
      <c r="AI10" s="1"/>
      <c r="AJ10" s="1"/>
      <c r="AK10" s="1"/>
      <c r="AL10" s="1"/>
      <c r="AM10" s="1"/>
      <c r="AN10" s="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7"/>
      <c r="AB12" s="568"/>
      <c r="AC12" s="568"/>
      <c r="AD12" s="568"/>
      <c r="AE12" s="568"/>
      <c r="AF12" s="568"/>
      <c r="AG12" s="568"/>
      <c r="AH12" s="568"/>
      <c r="AI12" s="568"/>
      <c r="AJ12" s="568"/>
      <c r="AK12" s="568"/>
      <c r="AL12" s="568"/>
      <c r="AM12" s="568"/>
      <c r="AN12" s="568"/>
      <c r="AO12" s="568"/>
      <c r="AP12" s="568"/>
      <c r="AQ12" s="568"/>
      <c r="AR12" s="568"/>
      <c r="AS12" s="568"/>
      <c r="AT12" s="568"/>
      <c r="AU12" s="568"/>
      <c r="AV12" s="568"/>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69"/>
      <c r="AB13" s="570"/>
      <c r="AC13" s="570"/>
      <c r="AD13" s="570"/>
      <c r="AE13" s="570"/>
      <c r="AF13" s="570"/>
      <c r="AG13" s="570"/>
      <c r="AH13" s="570"/>
      <c r="AI13" s="570"/>
      <c r="AJ13" s="570"/>
      <c r="AK13" s="570"/>
      <c r="AL13" s="570"/>
      <c r="AM13" s="570"/>
      <c r="AN13" s="570"/>
      <c r="AO13" s="570"/>
      <c r="AP13" s="570"/>
      <c r="AQ13" s="570"/>
      <c r="AR13" s="570"/>
      <c r="AS13" s="570"/>
      <c r="AT13" s="570"/>
      <c r="AU13" s="570"/>
      <c r="AV13" s="570"/>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38" t="s">
        <v>203</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97" ht="18" customHeight="1">
      <c r="A18" s="1"/>
      <c r="B18" s="1"/>
    </row>
    <row r="19" spans="1:97" ht="18" customHeight="1">
      <c r="A19" s="539" t="s">
        <v>193</v>
      </c>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row>
    <row r="20" spans="1:97" ht="18" customHeight="1">
      <c r="A20" s="1"/>
      <c r="B20" s="1"/>
    </row>
    <row r="21" spans="1:97" s="1" customFormat="1" ht="18" customHeight="1">
      <c r="C21" s="540" t="s">
        <v>194</v>
      </c>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t="s">
        <v>195</v>
      </c>
      <c r="AI21" s="540"/>
      <c r="AJ21" s="540"/>
      <c r="AK21" s="540"/>
      <c r="AL21" s="540"/>
      <c r="AM21" s="540" t="s">
        <v>196</v>
      </c>
      <c r="AN21" s="540"/>
      <c r="AO21" s="540"/>
      <c r="AP21" s="540"/>
      <c r="AQ21" s="540"/>
      <c r="AR21" s="540" t="s">
        <v>197</v>
      </c>
      <c r="AS21" s="540"/>
      <c r="AT21" s="540"/>
      <c r="AU21" s="540"/>
      <c r="AV21" s="540"/>
    </row>
    <row r="22" spans="1:97" s="1" customFormat="1" ht="28.05" customHeight="1">
      <c r="C22" s="574" t="str">
        <f>請求書!$C22</f>
        <v xml:space="preserve">送 料   </v>
      </c>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5">
        <f>請求書!$AH22</f>
        <v>0</v>
      </c>
      <c r="AI22" s="575"/>
      <c r="AJ22" s="575"/>
      <c r="AK22" s="575"/>
      <c r="AL22" s="575"/>
      <c r="AM22" s="548">
        <f>請求書!$AM22</f>
        <v>1</v>
      </c>
      <c r="AN22" s="548"/>
      <c r="AO22" s="548"/>
      <c r="AP22" s="548"/>
      <c r="AQ22" s="548"/>
      <c r="AR22" s="550">
        <f>請求書!$AR22</f>
        <v>0</v>
      </c>
      <c r="AS22" s="550"/>
      <c r="AT22" s="550"/>
      <c r="AU22" s="550"/>
      <c r="AV22" s="550"/>
    </row>
    <row r="23" spans="1:97" s="1" customFormat="1" ht="28.05" customHeight="1">
      <c r="C23" s="574" t="str">
        <f>請求書!$C23</f>
        <v>以下余白　</v>
      </c>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5" t="str">
        <f>請求書!$AH23</f>
        <v>　</v>
      </c>
      <c r="AI23" s="575"/>
      <c r="AJ23" s="575"/>
      <c r="AK23" s="575"/>
      <c r="AL23" s="575"/>
      <c r="AM23" s="548" t="str">
        <f>請求書!$AM23</f>
        <v>　</v>
      </c>
      <c r="AN23" s="548"/>
      <c r="AO23" s="548"/>
      <c r="AP23" s="548"/>
      <c r="AQ23" s="548"/>
      <c r="AR23" s="550" t="str">
        <f>請求書!$AR23</f>
        <v/>
      </c>
      <c r="AS23" s="550"/>
      <c r="AT23" s="550"/>
      <c r="AU23" s="550"/>
      <c r="AV23" s="550"/>
    </row>
    <row r="24" spans="1:97" s="1" customFormat="1" ht="28.05" customHeight="1">
      <c r="C24" s="574" t="str">
        <f>請求書!$C24</f>
        <v/>
      </c>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5" t="str">
        <f>請求書!$AH24</f>
        <v/>
      </c>
      <c r="AI24" s="575"/>
      <c r="AJ24" s="575"/>
      <c r="AK24" s="575"/>
      <c r="AL24" s="575"/>
      <c r="AM24" s="548" t="str">
        <f>請求書!$AM24</f>
        <v/>
      </c>
      <c r="AN24" s="548"/>
      <c r="AO24" s="548"/>
      <c r="AP24" s="548"/>
      <c r="AQ24" s="548"/>
      <c r="AR24" s="550" t="str">
        <f>請求書!$AR24</f>
        <v/>
      </c>
      <c r="AS24" s="550"/>
      <c r="AT24" s="550"/>
      <c r="AU24" s="550"/>
      <c r="AV24" s="550"/>
    </row>
    <row r="25" spans="1:97" s="1" customFormat="1" ht="28.05" customHeight="1">
      <c r="C25" s="574" t="str">
        <f>請求書!$C25</f>
        <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5" t="str">
        <f>請求書!$AH25</f>
        <v/>
      </c>
      <c r="AI25" s="575"/>
      <c r="AJ25" s="575"/>
      <c r="AK25" s="575"/>
      <c r="AL25" s="575"/>
      <c r="AM25" s="548" t="str">
        <f>請求書!$AM25</f>
        <v/>
      </c>
      <c r="AN25" s="548"/>
      <c r="AO25" s="548"/>
      <c r="AP25" s="548"/>
      <c r="AQ25" s="548"/>
      <c r="AR25" s="550" t="str">
        <f>請求書!$AR25</f>
        <v/>
      </c>
      <c r="AS25" s="550"/>
      <c r="AT25" s="550"/>
      <c r="AU25" s="550"/>
      <c r="AV25" s="550"/>
    </row>
    <row r="26" spans="1:97" s="1" customFormat="1" ht="28.05" customHeight="1">
      <c r="C26" s="574" t="str">
        <f>請求書!$C26</f>
        <v/>
      </c>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5" t="str">
        <f>請求書!$AH26</f>
        <v/>
      </c>
      <c r="AI26" s="575"/>
      <c r="AJ26" s="575"/>
      <c r="AK26" s="575"/>
      <c r="AL26" s="575"/>
      <c r="AM26" s="548" t="str">
        <f>請求書!$AM26</f>
        <v/>
      </c>
      <c r="AN26" s="548"/>
      <c r="AO26" s="548"/>
      <c r="AP26" s="548"/>
      <c r="AQ26" s="548"/>
      <c r="AR26" s="550" t="str">
        <f>請求書!$AR26</f>
        <v/>
      </c>
      <c r="AS26" s="550"/>
      <c r="AT26" s="550"/>
      <c r="AU26" s="550"/>
      <c r="AV26" s="550"/>
    </row>
    <row r="27" spans="1:97" s="1" customFormat="1" ht="28.05" customHeight="1">
      <c r="C27" s="574" t="str">
        <f>請求書!$C27</f>
        <v/>
      </c>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5" t="str">
        <f>請求書!$AH27</f>
        <v/>
      </c>
      <c r="AI27" s="575"/>
      <c r="AJ27" s="575"/>
      <c r="AK27" s="575"/>
      <c r="AL27" s="575"/>
      <c r="AM27" s="548" t="str">
        <f>請求書!$AM27</f>
        <v/>
      </c>
      <c r="AN27" s="548"/>
      <c r="AO27" s="548"/>
      <c r="AP27" s="548"/>
      <c r="AQ27" s="548"/>
      <c r="AR27" s="550" t="str">
        <f>請求書!$AR27</f>
        <v/>
      </c>
      <c r="AS27" s="550"/>
      <c r="AT27" s="550"/>
      <c r="AU27" s="550"/>
      <c r="AV27" s="550"/>
    </row>
    <row r="28" spans="1:97" s="1" customFormat="1" ht="28.05" customHeight="1">
      <c r="C28" s="574" t="str">
        <f>請求書!$C28</f>
        <v/>
      </c>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5" t="str">
        <f>請求書!$AH28</f>
        <v/>
      </c>
      <c r="AI28" s="575"/>
      <c r="AJ28" s="575"/>
      <c r="AK28" s="575"/>
      <c r="AL28" s="575"/>
      <c r="AM28" s="548" t="str">
        <f>請求書!$AM28</f>
        <v/>
      </c>
      <c r="AN28" s="548"/>
      <c r="AO28" s="548"/>
      <c r="AP28" s="548"/>
      <c r="AQ28" s="548"/>
      <c r="AR28" s="550" t="str">
        <f>請求書!$AR28</f>
        <v/>
      </c>
      <c r="AS28" s="550"/>
      <c r="AT28" s="550"/>
      <c r="AU28" s="550"/>
      <c r="AV28" s="550"/>
    </row>
    <row r="29" spans="1:97" s="1" customFormat="1" ht="18" customHeight="1">
      <c r="N29" s="99"/>
      <c r="AB29" s="100"/>
      <c r="AH29" s="548" t="s">
        <v>2</v>
      </c>
      <c r="AI29" s="548"/>
      <c r="AJ29" s="548"/>
      <c r="AK29" s="548"/>
      <c r="AL29" s="548"/>
      <c r="AM29" s="548"/>
      <c r="AN29" s="548"/>
      <c r="AO29" s="548"/>
      <c r="AP29" s="548"/>
      <c r="AQ29" s="548"/>
      <c r="AR29" s="550">
        <f>請求書!$AR29</f>
        <v>0</v>
      </c>
      <c r="AS29" s="550"/>
      <c r="AT29" s="550"/>
      <c r="AU29" s="550"/>
      <c r="AV29" s="550"/>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9"/>
      <c r="CL29" s="19"/>
      <c r="CM29" s="19"/>
      <c r="CN29" s="20"/>
      <c r="CO29" s="20"/>
      <c r="CP29" s="20"/>
      <c r="CQ29" s="20"/>
      <c r="CR29" s="20"/>
      <c r="CS29" s="20"/>
    </row>
    <row r="30" spans="1:97" s="1" customFormat="1" ht="18" customHeight="1">
      <c r="N30" s="21"/>
      <c r="AH30" s="548" t="s">
        <v>1</v>
      </c>
      <c r="AI30" s="548"/>
      <c r="AJ30" s="548"/>
      <c r="AK30" s="548"/>
      <c r="AL30" s="548"/>
      <c r="AM30" s="548"/>
      <c r="AN30" s="548"/>
      <c r="AO30" s="548"/>
      <c r="AP30" s="548"/>
      <c r="AQ30" s="548"/>
      <c r="AR30" s="550">
        <f>請求書!$AR30</f>
        <v>0</v>
      </c>
      <c r="AS30" s="550"/>
      <c r="AT30" s="550"/>
      <c r="AU30" s="550"/>
      <c r="AV30" s="550"/>
      <c r="AZ30" s="18"/>
      <c r="BA30" s="553"/>
      <c r="BB30" s="553"/>
      <c r="BC30" s="553"/>
      <c r="BD30" s="553"/>
      <c r="BE30" s="553"/>
      <c r="BF30" s="553"/>
      <c r="BG30" s="553"/>
      <c r="BH30" s="553"/>
      <c r="BI30" s="553"/>
      <c r="BJ30" s="553"/>
      <c r="BK30" s="553"/>
      <c r="BL30" s="553"/>
      <c r="BM30" s="553"/>
      <c r="BN30" s="553"/>
      <c r="BO30" s="553"/>
      <c r="BP30" s="18"/>
      <c r="BQ30" s="18"/>
      <c r="BR30" s="18"/>
      <c r="BS30" s="18"/>
      <c r="BT30" s="18"/>
      <c r="BU30" s="18"/>
      <c r="BV30" s="18"/>
      <c r="BW30" s="18"/>
      <c r="BX30" s="18"/>
      <c r="BY30" s="18"/>
      <c r="BZ30" s="18"/>
      <c r="CA30" s="18"/>
      <c r="CB30" s="18"/>
      <c r="CC30" s="18"/>
      <c r="CD30" s="18"/>
      <c r="CE30" s="18"/>
      <c r="CF30" s="18"/>
      <c r="CG30" s="18"/>
      <c r="CH30" s="18"/>
      <c r="CI30" s="18"/>
      <c r="CJ30" s="18"/>
      <c r="CK30" s="19"/>
      <c r="CL30" s="19"/>
      <c r="CM30" s="19"/>
      <c r="CN30" s="20"/>
      <c r="CO30" s="20"/>
      <c r="CP30" s="20"/>
      <c r="CQ30" s="20"/>
      <c r="CR30" s="20"/>
      <c r="CS30" s="20"/>
    </row>
    <row r="31" spans="1:97" s="1" customFormat="1" ht="18" customHeight="1">
      <c r="N31" s="21"/>
      <c r="AH31" s="548" t="s">
        <v>213</v>
      </c>
      <c r="AI31" s="548"/>
      <c r="AJ31" s="548"/>
      <c r="AK31" s="548"/>
      <c r="AL31" s="548"/>
      <c r="AM31" s="548"/>
      <c r="AN31" s="548"/>
      <c r="AO31" s="548"/>
      <c r="AP31" s="548"/>
      <c r="AQ31" s="548"/>
      <c r="AR31" s="550">
        <f>請求書!$AR31</f>
        <v>0</v>
      </c>
      <c r="AS31" s="550"/>
      <c r="AT31" s="550"/>
      <c r="AU31" s="550"/>
      <c r="AV31" s="550"/>
      <c r="AZ31" s="18"/>
      <c r="BA31" s="553"/>
      <c r="BB31" s="553"/>
      <c r="BC31" s="553"/>
      <c r="BD31" s="553"/>
      <c r="BE31" s="553"/>
      <c r="BF31" s="553"/>
      <c r="BG31" s="553"/>
      <c r="BH31" s="553"/>
      <c r="BI31" s="553"/>
      <c r="BJ31" s="553"/>
      <c r="BK31" s="553"/>
      <c r="BL31" s="553"/>
      <c r="BM31" s="553"/>
      <c r="BN31" s="553"/>
      <c r="BO31" s="553"/>
      <c r="BP31" s="18"/>
      <c r="BQ31" s="18"/>
      <c r="BR31" s="18"/>
      <c r="BS31" s="18"/>
      <c r="BT31" s="18"/>
      <c r="BU31" s="18"/>
      <c r="BV31" s="18"/>
      <c r="BW31" s="18"/>
      <c r="BX31" s="18"/>
      <c r="BY31" s="18"/>
      <c r="BZ31" s="18"/>
      <c r="CA31" s="18"/>
      <c r="CB31" s="18"/>
      <c r="CC31" s="18"/>
      <c r="CD31" s="18"/>
      <c r="CE31" s="18"/>
      <c r="CF31" s="18"/>
      <c r="CG31" s="18"/>
      <c r="CH31" s="18"/>
      <c r="CI31" s="18"/>
      <c r="CJ31" s="18"/>
      <c r="CK31" s="19"/>
      <c r="CL31" s="19"/>
      <c r="CM31" s="19"/>
      <c r="CN31" s="20"/>
      <c r="CO31" s="20"/>
      <c r="CP31" s="20"/>
      <c r="CQ31" s="20"/>
      <c r="CR31" s="20"/>
      <c r="CS31" s="20"/>
    </row>
    <row r="32" spans="1:97" ht="18" customHeight="1">
      <c r="H32" s="1"/>
      <c r="I32" s="1"/>
      <c r="J32" s="1"/>
      <c r="K32" s="1"/>
      <c r="L32" s="1"/>
      <c r="M32" s="1"/>
      <c r="N32" s="21"/>
      <c r="O32" s="1"/>
      <c r="P32" s="1"/>
      <c r="Q32" s="1"/>
      <c r="R32" s="1"/>
      <c r="S32" s="1"/>
      <c r="AH32" s="98"/>
      <c r="AI32" s="98"/>
      <c r="AJ32" s="98"/>
      <c r="AK32" s="98"/>
      <c r="AL32" s="98"/>
      <c r="AM32" s="98"/>
      <c r="AN32" s="98"/>
      <c r="AO32" s="98"/>
      <c r="AP32" s="98"/>
      <c r="AQ32" s="98"/>
      <c r="AR32" s="101"/>
      <c r="AS32" s="101"/>
      <c r="AT32" s="101"/>
      <c r="AU32" s="101"/>
      <c r="AV32" s="101"/>
      <c r="AZ32" s="554"/>
      <c r="BA32" s="554"/>
      <c r="BB32" s="554"/>
      <c r="BC32" s="554"/>
      <c r="BD32" s="554"/>
      <c r="BE32" s="554"/>
      <c r="BF32" s="554"/>
      <c r="BG32" s="554"/>
      <c r="BH32" s="554"/>
      <c r="BI32" s="554"/>
      <c r="BJ32" s="554"/>
      <c r="BK32" s="554"/>
      <c r="BL32" s="554"/>
      <c r="BM32" s="554"/>
      <c r="BN32" s="554"/>
      <c r="BO32" s="554"/>
      <c r="BP32" s="554"/>
      <c r="BQ32" s="554"/>
      <c r="BR32" s="11"/>
      <c r="BS32" s="11"/>
      <c r="BT32" s="11"/>
      <c r="BU32" s="11"/>
      <c r="BV32" s="11"/>
      <c r="BW32" s="11"/>
      <c r="BX32" s="11"/>
      <c r="BY32" s="11"/>
      <c r="BZ32" s="11"/>
      <c r="CA32" s="11"/>
      <c r="CB32" s="11"/>
      <c r="CC32" s="11"/>
      <c r="CD32" s="11"/>
      <c r="CE32" s="11"/>
      <c r="CF32" s="11"/>
      <c r="CG32" s="11"/>
      <c r="CH32" s="11"/>
      <c r="CI32" s="11"/>
      <c r="CJ32" s="11"/>
      <c r="CK32" s="12"/>
      <c r="CL32" s="12"/>
      <c r="CM32" s="12"/>
      <c r="CN32" s="13"/>
      <c r="CO32" s="13"/>
      <c r="CP32" s="13"/>
      <c r="CQ32" s="13"/>
      <c r="CR32" s="13"/>
      <c r="CS32" s="13"/>
    </row>
    <row r="33" spans="8:97" ht="30" customHeight="1" thickBot="1">
      <c r="H33" s="539" t="s">
        <v>204</v>
      </c>
      <c r="I33" s="539"/>
      <c r="J33" s="539"/>
      <c r="K33" s="539"/>
      <c r="L33" s="539"/>
      <c r="M33" s="539"/>
      <c r="N33" s="539"/>
      <c r="O33" s="555">
        <f>請求書!O33</f>
        <v>0</v>
      </c>
      <c r="P33" s="555"/>
      <c r="Q33" s="555"/>
      <c r="R33" s="555"/>
      <c r="S33" s="555"/>
      <c r="T33" s="555"/>
      <c r="U33" s="555"/>
      <c r="V33" s="555"/>
      <c r="W33" s="555"/>
      <c r="X33" s="555"/>
      <c r="Y33" s="555"/>
      <c r="Z33" s="555"/>
      <c r="AA33" s="555"/>
      <c r="AB33" s="555"/>
      <c r="AC33" s="555"/>
      <c r="AD33" s="555"/>
      <c r="AE33" s="555"/>
      <c r="AF33" s="555"/>
      <c r="AG33" s="555"/>
      <c r="AH33" s="555"/>
      <c r="AI33" s="555"/>
      <c r="AJ33" s="555"/>
      <c r="AK33" s="102" t="s">
        <v>199</v>
      </c>
      <c r="AL33" s="103"/>
      <c r="AM33" s="1"/>
      <c r="AN33" s="1"/>
      <c r="AO33" s="1"/>
      <c r="AP33" s="1"/>
      <c r="AZ33" s="554"/>
      <c r="BA33" s="554"/>
      <c r="BB33" s="554"/>
      <c r="BC33" s="554"/>
      <c r="BD33" s="554"/>
      <c r="BE33" s="554"/>
      <c r="BF33" s="554"/>
      <c r="BG33" s="554"/>
      <c r="BH33" s="554"/>
      <c r="BI33" s="554"/>
      <c r="BJ33" s="554"/>
      <c r="BK33" s="554"/>
      <c r="BL33" s="554"/>
      <c r="BM33" s="554"/>
      <c r="BN33" s="554"/>
      <c r="BO33" s="554"/>
      <c r="BP33" s="554"/>
      <c r="BQ33" s="554"/>
      <c r="BR33" s="14"/>
      <c r="BS33" s="14"/>
      <c r="BT33" s="14"/>
      <c r="BU33" s="14"/>
      <c r="BV33" s="14"/>
      <c r="BW33" s="14"/>
      <c r="BX33" s="14"/>
      <c r="BY33" s="14"/>
      <c r="BZ33" s="14"/>
      <c r="CA33" s="14"/>
      <c r="CB33" s="14"/>
      <c r="CC33" s="14"/>
      <c r="CD33" s="14"/>
      <c r="CE33" s="14"/>
      <c r="CF33" s="14"/>
      <c r="CG33" s="14"/>
      <c r="CH33" s="14"/>
      <c r="CI33" s="14"/>
      <c r="CJ33" s="14"/>
      <c r="CK33" s="12"/>
      <c r="CL33" s="12"/>
      <c r="CM33" s="12"/>
      <c r="CN33" s="15"/>
      <c r="CO33" s="15"/>
      <c r="CP33" s="15"/>
      <c r="CQ33" s="15"/>
      <c r="CR33" s="15"/>
      <c r="CS33" s="15"/>
    </row>
    <row r="34" spans="8:97" ht="18" customHeight="1">
      <c r="H34" s="1"/>
      <c r="I34" s="1"/>
      <c r="J34" s="1"/>
      <c r="K34" s="1"/>
      <c r="L34" s="1"/>
      <c r="M34" s="1"/>
      <c r="N34" s="1"/>
      <c r="O34" s="556"/>
      <c r="P34" s="556"/>
      <c r="Q34" s="556"/>
      <c r="R34" s="556"/>
      <c r="S34" s="556"/>
      <c r="T34" s="556"/>
      <c r="U34" s="556"/>
      <c r="V34" s="556"/>
      <c r="W34" s="556"/>
      <c r="X34" s="556"/>
      <c r="Y34" s="556"/>
      <c r="Z34" s="556"/>
      <c r="AA34" s="556"/>
      <c r="AB34" s="556"/>
      <c r="AC34" s="556"/>
      <c r="AD34" s="556"/>
      <c r="AE34" s="556"/>
      <c r="AF34" s="557"/>
      <c r="AG34" s="557"/>
      <c r="AH34" s="557"/>
      <c r="AI34" s="557"/>
      <c r="AJ34" s="104"/>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3"/>
      <c r="CL34" s="24"/>
      <c r="CM34" s="24"/>
      <c r="CN34" s="24"/>
      <c r="CO34" s="24"/>
      <c r="CP34" s="24"/>
      <c r="CQ34" s="24"/>
      <c r="CR34" s="24"/>
      <c r="CS34" s="24"/>
    </row>
    <row r="35" spans="8:97" ht="18" customHeight="1">
      <c r="U35" s="1"/>
      <c r="V35" s="1"/>
      <c r="W35" s="1"/>
      <c r="X35" s="1"/>
      <c r="Y35" s="1"/>
      <c r="Z35" s="1"/>
      <c r="AA35" s="1"/>
      <c r="AB35" s="1"/>
      <c r="AC35" s="1"/>
      <c r="AD35" s="100"/>
      <c r="AJ35" s="100"/>
      <c r="AK35" s="1"/>
      <c r="AL35" s="100"/>
      <c r="AM35" s="25"/>
      <c r="BF35" s="27"/>
      <c r="BK35" s="28"/>
    </row>
    <row r="36" spans="8:97" ht="18" customHeight="1">
      <c r="N36" s="1"/>
      <c r="O36" s="1"/>
      <c r="P36" s="1"/>
      <c r="Q36" s="1"/>
      <c r="R36" s="1" t="s">
        <v>201</v>
      </c>
      <c r="S36" s="1"/>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4"/>
      <c r="CL36" s="4"/>
      <c r="CM36" s="4"/>
      <c r="CN36" s="4"/>
      <c r="CO36" s="4"/>
      <c r="CP36" s="4"/>
      <c r="CQ36" s="4"/>
      <c r="CR36" s="4"/>
      <c r="CS36" s="4"/>
    </row>
    <row r="37" spans="8:97" ht="18" customHeight="1">
      <c r="N37" s="21"/>
      <c r="O37" s="1"/>
      <c r="P37" s="1"/>
      <c r="Q37" s="1"/>
      <c r="R37" s="1"/>
      <c r="S37" s="1"/>
      <c r="T37" s="1"/>
      <c r="U37" s="1"/>
      <c r="V37" s="1"/>
      <c r="W37" s="1"/>
      <c r="X37" s="1"/>
      <c r="Y37" s="1"/>
      <c r="Z37" s="1"/>
      <c r="AA37" s="1"/>
      <c r="AB37" s="100"/>
      <c r="AH37" s="100"/>
      <c r="AI37" s="1"/>
      <c r="AJ37" s="100"/>
      <c r="AK37" s="556"/>
      <c r="AL37" s="558"/>
      <c r="AM37" s="558"/>
      <c r="AN37" s="558"/>
      <c r="AO37" s="558"/>
      <c r="AP37" s="558"/>
      <c r="AQ37" s="558"/>
      <c r="AR37" s="558"/>
      <c r="AS37" s="558"/>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2"/>
      <c r="CL37" s="12"/>
      <c r="CM37" s="12"/>
      <c r="CN37" s="13"/>
      <c r="CO37" s="13"/>
      <c r="CP37" s="13"/>
      <c r="CQ37" s="13"/>
      <c r="CR37" s="13"/>
      <c r="CS37" s="13"/>
    </row>
    <row r="38" spans="8:97" ht="18" customHeight="1">
      <c r="S38" s="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2"/>
      <c r="CL38" s="12"/>
      <c r="CM38" s="12"/>
      <c r="CN38" s="13"/>
      <c r="CO38" s="13"/>
      <c r="CP38" s="13"/>
      <c r="CQ38" s="13"/>
      <c r="CR38" s="13"/>
      <c r="CS38" s="13"/>
    </row>
    <row r="39" spans="8:97" ht="18" customHeight="1">
      <c r="BF39" s="27"/>
    </row>
    <row r="40" spans="8:97" ht="18" customHeight="1">
      <c r="BF40" s="27"/>
    </row>
    <row r="41" spans="8:97" ht="18" customHeight="1">
      <c r="BF41" s="27"/>
    </row>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58">
    <mergeCell ref="AR28:AV28"/>
    <mergeCell ref="AP1:AX1"/>
    <mergeCell ref="AR3:AT3"/>
    <mergeCell ref="A4:AX6"/>
    <mergeCell ref="C8:U10"/>
    <mergeCell ref="AL2:AX2"/>
    <mergeCell ref="V9:X10"/>
    <mergeCell ref="C17:AL17"/>
    <mergeCell ref="A19:AX19"/>
    <mergeCell ref="C21:AG21"/>
    <mergeCell ref="AH21:AL21"/>
    <mergeCell ref="AM21:AQ21"/>
    <mergeCell ref="AR21:AV21"/>
    <mergeCell ref="AH24:AL24"/>
    <mergeCell ref="AM24:AQ24"/>
    <mergeCell ref="AR24:AV24"/>
    <mergeCell ref="C25:AG25"/>
    <mergeCell ref="AM25:AQ25"/>
    <mergeCell ref="H33:N33"/>
    <mergeCell ref="O33:AJ33"/>
    <mergeCell ref="C28:AG28"/>
    <mergeCell ref="O34:AE34"/>
    <mergeCell ref="AF34:AI34"/>
    <mergeCell ref="AH28:AL28"/>
    <mergeCell ref="AH30:AQ30"/>
    <mergeCell ref="AM28:AQ28"/>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AA12:AV12"/>
    <mergeCell ref="AA13:AV13"/>
    <mergeCell ref="AZ33:BQ33"/>
    <mergeCell ref="AH29:AQ29"/>
    <mergeCell ref="AR29:AV29"/>
    <mergeCell ref="AH31:AQ31"/>
    <mergeCell ref="AR31:AV31"/>
    <mergeCell ref="BA31:BO31"/>
    <mergeCell ref="AZ32:BQ32"/>
    <mergeCell ref="BA30:BO30"/>
    <mergeCell ref="C23:AG23"/>
    <mergeCell ref="AH23:AL23"/>
    <mergeCell ref="AM23:AQ23"/>
    <mergeCell ref="AR23:AV23"/>
    <mergeCell ref="AR30:AV30"/>
    <mergeCell ref="C24:AG24"/>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51769C52-8619-4CFB-BC7C-5F9AAD2D0F29}">
      <formula1>"様,御中"</formula1>
    </dataValidation>
  </dataValidations>
  <printOptions horizontalCentered="1"/>
  <pageMargins left="0.47244094488188981"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dimension ref="A1:CS101"/>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62" t="s">
        <v>153</v>
      </c>
      <c r="AM1" s="562"/>
      <c r="AN1" s="562"/>
      <c r="AO1" s="562"/>
      <c r="AP1" s="563">
        <f>計算シート!$N$4</f>
        <v>0</v>
      </c>
      <c r="AQ1" s="563"/>
      <c r="AR1" s="563"/>
      <c r="AS1" s="563"/>
      <c r="AT1" s="563"/>
      <c r="AU1" s="563"/>
      <c r="AV1" s="563"/>
      <c r="AW1" s="563"/>
      <c r="AX1" s="563"/>
    </row>
    <row r="2" spans="1:97" ht="18" customHeight="1">
      <c r="AK2" s="90"/>
      <c r="AL2" s="571">
        <f ca="1">請求書!$AI$2</f>
        <v>45568</v>
      </c>
      <c r="AM2" s="571"/>
      <c r="AN2" s="571"/>
      <c r="AO2" s="571"/>
      <c r="AP2" s="571"/>
      <c r="AQ2" s="571"/>
      <c r="AR2" s="571"/>
      <c r="AS2" s="571"/>
      <c r="AT2" s="571"/>
      <c r="AU2" s="571"/>
      <c r="AV2" s="571"/>
      <c r="AW2" s="571"/>
      <c r="AX2" s="571"/>
      <c r="AZ2" s="11"/>
      <c r="BA2" s="11"/>
      <c r="BB2" s="11"/>
      <c r="BC2" s="11"/>
      <c r="BD2" s="11"/>
      <c r="BE2" s="11"/>
      <c r="BF2" s="11"/>
      <c r="BG2" s="11"/>
      <c r="BH2" s="11"/>
      <c r="BI2" s="11"/>
      <c r="BJ2" s="11"/>
      <c r="BK2" s="11"/>
      <c r="BL2" s="11"/>
      <c r="BM2" s="11"/>
      <c r="BN2" s="11"/>
      <c r="BO2" s="11"/>
      <c r="BP2" s="11"/>
      <c r="BQ2" s="11"/>
      <c r="BR2" s="11"/>
      <c r="BS2" s="11"/>
      <c r="BT2" s="11"/>
      <c r="BU2" s="116"/>
      <c r="BV2" s="116"/>
      <c r="BW2" s="116"/>
      <c r="BX2" s="116"/>
      <c r="BY2" s="116"/>
      <c r="BZ2" s="116"/>
      <c r="CA2" s="116"/>
      <c r="CB2" s="116"/>
      <c r="CC2" s="11"/>
      <c r="CD2" s="11"/>
      <c r="CE2" s="11"/>
      <c r="CF2" s="11"/>
      <c r="CG2" s="11"/>
      <c r="CH2" s="11"/>
      <c r="CI2" s="11"/>
      <c r="CJ2" s="11"/>
      <c r="CK2" s="12"/>
      <c r="CL2" s="12"/>
      <c r="CM2" s="12"/>
      <c r="CN2" s="13"/>
      <c r="CO2" s="13"/>
      <c r="CP2" s="13"/>
      <c r="CQ2" s="13"/>
      <c r="CR2" s="13"/>
      <c r="CS2" s="13"/>
    </row>
    <row r="3" spans="1:97" ht="18" customHeight="1">
      <c r="AR3" s="558"/>
      <c r="AS3" s="558"/>
      <c r="AT3" s="558"/>
      <c r="AZ3" s="11"/>
      <c r="BA3" s="11"/>
      <c r="BB3" s="11"/>
      <c r="BC3" s="11"/>
      <c r="BD3" s="11"/>
      <c r="BE3" s="11"/>
      <c r="BF3" s="11"/>
      <c r="BG3" s="11"/>
      <c r="BH3" s="11"/>
      <c r="BI3" s="11"/>
      <c r="BJ3" s="11"/>
      <c r="BK3" s="11"/>
      <c r="BL3" s="11"/>
      <c r="BM3" s="11"/>
      <c r="BN3" s="11"/>
      <c r="BO3" s="11"/>
      <c r="BP3" s="11"/>
      <c r="BQ3" s="11"/>
      <c r="BR3" s="11"/>
      <c r="BS3" s="11"/>
      <c r="BT3" s="11"/>
      <c r="BU3" s="116"/>
      <c r="BV3" s="116"/>
      <c r="BW3" s="116"/>
      <c r="BX3" s="116"/>
      <c r="BY3" s="116"/>
      <c r="BZ3" s="116"/>
      <c r="CA3" s="116"/>
      <c r="CB3" s="116"/>
      <c r="CC3" s="11"/>
      <c r="CD3" s="11"/>
      <c r="CE3" s="11"/>
      <c r="CF3" s="11"/>
      <c r="CG3" s="11"/>
      <c r="CH3" s="11"/>
      <c r="CI3" s="11"/>
      <c r="CJ3" s="11"/>
      <c r="CK3" s="12"/>
      <c r="CL3" s="12"/>
      <c r="CM3" s="12"/>
      <c r="CN3" s="13"/>
      <c r="CO3" s="13"/>
      <c r="CP3" s="13"/>
      <c r="CQ3" s="13"/>
      <c r="CR3" s="13"/>
      <c r="CS3" s="13"/>
    </row>
    <row r="4" spans="1:97" ht="6" customHeight="1">
      <c r="A4" s="564" t="s">
        <v>205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Z4" s="11"/>
      <c r="BA4" s="11"/>
      <c r="BB4" s="11"/>
      <c r="BC4" s="11"/>
      <c r="BD4" s="11"/>
      <c r="BE4" s="11"/>
      <c r="BF4" s="11"/>
      <c r="BG4" s="11"/>
      <c r="BH4" s="11"/>
      <c r="BI4" s="11"/>
      <c r="BJ4" s="11"/>
      <c r="BK4" s="11"/>
      <c r="BL4" s="11"/>
      <c r="BM4" s="11"/>
      <c r="BN4" s="11"/>
      <c r="BO4" s="11"/>
      <c r="BP4" s="11"/>
      <c r="BQ4" s="11"/>
      <c r="BR4" s="11"/>
      <c r="BS4" s="11"/>
      <c r="BT4" s="11"/>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Z5" s="11"/>
      <c r="BA5" s="11"/>
      <c r="BB5" s="11"/>
      <c r="BC5" s="11"/>
      <c r="BD5" s="11"/>
      <c r="BE5" s="11"/>
      <c r="BF5" s="11"/>
      <c r="BG5" s="11"/>
      <c r="BH5" s="11"/>
      <c r="BI5" s="11"/>
      <c r="BJ5" s="11"/>
      <c r="BK5" s="11"/>
      <c r="BL5" s="11"/>
      <c r="BM5" s="11"/>
      <c r="BN5" s="11"/>
      <c r="BO5" s="11"/>
      <c r="BP5" s="11"/>
      <c r="BQ5" s="11"/>
      <c r="BR5" s="11"/>
      <c r="BS5" s="11"/>
      <c r="BT5" s="11"/>
    </row>
    <row r="6" spans="1:97" s="16" customFormat="1" ht="18" customHeight="1">
      <c r="A6" s="564"/>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Z6" s="11"/>
      <c r="BA6" s="11"/>
      <c r="BB6" s="11"/>
      <c r="BC6" s="11"/>
      <c r="BD6" s="11"/>
      <c r="BE6" s="11"/>
      <c r="BF6" s="11"/>
      <c r="BG6" s="11"/>
      <c r="BH6" s="11"/>
      <c r="BI6" s="11"/>
      <c r="BJ6" s="11"/>
      <c r="BK6" s="11"/>
      <c r="BL6" s="11"/>
      <c r="BM6" s="11"/>
      <c r="BN6" s="11"/>
      <c r="BO6" s="11"/>
      <c r="BP6" s="11"/>
      <c r="BQ6" s="11"/>
      <c r="BR6" s="11"/>
      <c r="BS6" s="11"/>
      <c r="BT6" s="11"/>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11"/>
      <c r="BA7" s="11"/>
      <c r="BB7" s="11"/>
      <c r="BC7" s="11"/>
      <c r="BD7" s="11"/>
      <c r="BE7" s="11"/>
      <c r="BF7" s="11"/>
      <c r="BG7" s="11"/>
      <c r="BH7" s="11"/>
      <c r="BI7" s="11"/>
      <c r="BJ7" s="11"/>
      <c r="BK7" s="11"/>
      <c r="BL7" s="11"/>
      <c r="BM7" s="11"/>
      <c r="BN7" s="11"/>
      <c r="BO7" s="11"/>
      <c r="BP7" s="11"/>
      <c r="BQ7" s="11"/>
      <c r="BR7" s="11"/>
      <c r="BS7" s="11"/>
      <c r="BT7" s="11"/>
    </row>
    <row r="8" spans="1:97" ht="18" customHeight="1">
      <c r="C8" s="576" t="str">
        <f>請求書!$C$8</f>
        <v/>
      </c>
      <c r="D8" s="576"/>
      <c r="E8" s="576"/>
      <c r="F8" s="576"/>
      <c r="G8" s="576"/>
      <c r="H8" s="576"/>
      <c r="I8" s="576"/>
      <c r="J8" s="576"/>
      <c r="K8" s="576"/>
      <c r="L8" s="576"/>
      <c r="M8" s="576"/>
      <c r="N8" s="576"/>
      <c r="O8" s="576"/>
      <c r="P8" s="576"/>
      <c r="Q8" s="576"/>
      <c r="R8" s="576"/>
      <c r="S8" s="576"/>
      <c r="T8" s="576"/>
      <c r="U8" s="576"/>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76"/>
      <c r="D9" s="576"/>
      <c r="E9" s="576"/>
      <c r="F9" s="576"/>
      <c r="G9" s="576"/>
      <c r="H9" s="576"/>
      <c r="I9" s="576"/>
      <c r="J9" s="576"/>
      <c r="K9" s="576"/>
      <c r="L9" s="576"/>
      <c r="M9" s="576"/>
      <c r="N9" s="576"/>
      <c r="O9" s="576"/>
      <c r="P9" s="576"/>
      <c r="Q9" s="576"/>
      <c r="R9" s="576"/>
      <c r="S9" s="576"/>
      <c r="T9" s="576"/>
      <c r="U9" s="576"/>
      <c r="V9" s="572" t="str">
        <f>請求書!$V$9</f>
        <v>御中</v>
      </c>
      <c r="W9" s="572"/>
      <c r="X9" s="572"/>
      <c r="Y9" s="40"/>
      <c r="Z9" s="40"/>
      <c r="AA9" s="1"/>
      <c r="AB9" s="1"/>
      <c r="AC9" s="1"/>
      <c r="AD9" s="1"/>
      <c r="AE9" s="1"/>
      <c r="AF9" s="1"/>
      <c r="AG9" s="1"/>
      <c r="AH9" s="1"/>
      <c r="AI9" s="1"/>
      <c r="AJ9" s="1"/>
      <c r="AK9" s="1"/>
      <c r="AL9" s="1"/>
      <c r="AM9" s="1"/>
      <c r="AN9" s="1"/>
      <c r="AZ9" s="117"/>
      <c r="BA9" s="116"/>
      <c r="BB9" s="116"/>
      <c r="BC9" s="116"/>
      <c r="BD9" s="116"/>
      <c r="BE9" s="116"/>
      <c r="BF9" s="116"/>
      <c r="BG9" s="116"/>
      <c r="BH9" s="116"/>
      <c r="BI9" s="116"/>
      <c r="BJ9" s="116"/>
      <c r="BK9" s="116"/>
      <c r="BL9" s="116"/>
      <c r="BM9" s="116"/>
      <c r="BN9" s="116"/>
      <c r="BO9" s="116"/>
      <c r="BP9" s="116"/>
      <c r="BQ9" s="11"/>
      <c r="BR9" s="11"/>
      <c r="BS9" s="11"/>
      <c r="BT9" s="11"/>
      <c r="BU9" s="11"/>
      <c r="BV9" s="11"/>
      <c r="BW9" s="11"/>
      <c r="BX9" s="11"/>
      <c r="BY9" s="11"/>
      <c r="BZ9" s="11"/>
      <c r="CA9" s="11"/>
      <c r="CB9" s="11"/>
      <c r="CC9" s="11"/>
      <c r="CD9" s="11"/>
      <c r="CE9" s="11"/>
      <c r="CF9" s="11"/>
      <c r="CG9" s="11"/>
      <c r="CH9" s="11"/>
      <c r="CI9" s="11"/>
      <c r="CJ9" s="11"/>
      <c r="CK9" s="12"/>
      <c r="CL9" s="12"/>
      <c r="CM9" s="12"/>
      <c r="CN9" s="13"/>
      <c r="CO9" s="13"/>
      <c r="CP9" s="13"/>
      <c r="CQ9" s="13"/>
      <c r="CR9" s="13"/>
      <c r="CS9" s="13"/>
    </row>
    <row r="10" spans="1:97" ht="18" customHeight="1" thickBot="1">
      <c r="C10" s="577"/>
      <c r="D10" s="577"/>
      <c r="E10" s="577"/>
      <c r="F10" s="577"/>
      <c r="G10" s="577"/>
      <c r="H10" s="577"/>
      <c r="I10" s="577"/>
      <c r="J10" s="577"/>
      <c r="K10" s="577"/>
      <c r="L10" s="577"/>
      <c r="M10" s="577"/>
      <c r="N10" s="577"/>
      <c r="O10" s="577"/>
      <c r="P10" s="577"/>
      <c r="Q10" s="577"/>
      <c r="R10" s="577"/>
      <c r="S10" s="577"/>
      <c r="T10" s="577"/>
      <c r="U10" s="577"/>
      <c r="V10" s="573"/>
      <c r="W10" s="573"/>
      <c r="X10" s="573"/>
      <c r="Y10" s="119"/>
      <c r="Z10" s="40"/>
      <c r="AA10" s="1"/>
      <c r="AB10" s="1"/>
      <c r="AC10" s="1"/>
      <c r="AD10" s="1"/>
      <c r="AE10" s="1"/>
      <c r="AF10" s="1"/>
      <c r="AG10" s="1"/>
      <c r="AH10" s="1"/>
      <c r="AI10" s="1"/>
      <c r="AJ10" s="1"/>
      <c r="AK10" s="1"/>
      <c r="AL10" s="1"/>
      <c r="AM10" s="1"/>
      <c r="AN10" s="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7"/>
      <c r="AB12" s="568"/>
      <c r="AC12" s="568"/>
      <c r="AD12" s="568"/>
      <c r="AE12" s="568"/>
      <c r="AF12" s="568"/>
      <c r="AG12" s="568"/>
      <c r="AH12" s="568"/>
      <c r="AI12" s="568"/>
      <c r="AJ12" s="568"/>
      <c r="AK12" s="568"/>
      <c r="AL12" s="568"/>
      <c r="AM12" s="568"/>
      <c r="AN12" s="568"/>
      <c r="AO12" s="568"/>
      <c r="AP12" s="568"/>
      <c r="AQ12" s="568"/>
      <c r="AR12" s="568"/>
      <c r="AS12" s="568"/>
      <c r="AT12" s="568"/>
      <c r="AU12" s="568"/>
      <c r="AV12" s="568"/>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69"/>
      <c r="AB13" s="570"/>
      <c r="AC13" s="570"/>
      <c r="AD13" s="570"/>
      <c r="AE13" s="570"/>
      <c r="AF13" s="570"/>
      <c r="AG13" s="570"/>
      <c r="AH13" s="570"/>
      <c r="AI13" s="570"/>
      <c r="AJ13" s="570"/>
      <c r="AK13" s="570"/>
      <c r="AL13" s="570"/>
      <c r="AM13" s="570"/>
      <c r="AN13" s="570"/>
      <c r="AO13" s="570"/>
      <c r="AP13" s="570"/>
      <c r="AQ13" s="570"/>
      <c r="AR13" s="570"/>
      <c r="AS13" s="570"/>
      <c r="AT13" s="570"/>
      <c r="AU13" s="570"/>
      <c r="AV13" s="570"/>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38" t="s">
        <v>206</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97" ht="18" customHeight="1">
      <c r="A18" s="1"/>
      <c r="B18" s="1"/>
    </row>
    <row r="19" spans="1:97" ht="18" customHeight="1">
      <c r="A19" s="539" t="s">
        <v>193</v>
      </c>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row>
    <row r="20" spans="1:97" ht="18" customHeight="1">
      <c r="A20" s="1"/>
      <c r="B20" s="1"/>
    </row>
    <row r="21" spans="1:97" s="1" customFormat="1" ht="18" customHeight="1">
      <c r="C21" s="540" t="s">
        <v>194</v>
      </c>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t="s">
        <v>195</v>
      </c>
      <c r="AI21" s="540"/>
      <c r="AJ21" s="540"/>
      <c r="AK21" s="540"/>
      <c r="AL21" s="540"/>
      <c r="AM21" s="540" t="s">
        <v>196</v>
      </c>
      <c r="AN21" s="540"/>
      <c r="AO21" s="540"/>
      <c r="AP21" s="540"/>
      <c r="AQ21" s="540"/>
      <c r="AR21" s="540" t="s">
        <v>197</v>
      </c>
      <c r="AS21" s="540"/>
      <c r="AT21" s="540"/>
      <c r="AU21" s="540"/>
      <c r="AV21" s="540"/>
    </row>
    <row r="22" spans="1:97" s="1" customFormat="1" ht="28.05" customHeight="1">
      <c r="C22" s="574" t="str">
        <f>請求書!$C22</f>
        <v xml:space="preserve">送 料   </v>
      </c>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5">
        <f>請求書!$AH22</f>
        <v>0</v>
      </c>
      <c r="AI22" s="575"/>
      <c r="AJ22" s="575"/>
      <c r="AK22" s="575"/>
      <c r="AL22" s="575"/>
      <c r="AM22" s="548">
        <f>請求書!$AM22</f>
        <v>1</v>
      </c>
      <c r="AN22" s="548"/>
      <c r="AO22" s="548"/>
      <c r="AP22" s="548"/>
      <c r="AQ22" s="548"/>
      <c r="AR22" s="550">
        <f>請求書!$AR22</f>
        <v>0</v>
      </c>
      <c r="AS22" s="550"/>
      <c r="AT22" s="550"/>
      <c r="AU22" s="550"/>
      <c r="AV22" s="550"/>
    </row>
    <row r="23" spans="1:97" s="1" customFormat="1" ht="28.05" customHeight="1">
      <c r="C23" s="574" t="str">
        <f>請求書!$C23</f>
        <v>以下余白　</v>
      </c>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5" t="str">
        <f>請求書!$AH23</f>
        <v>　</v>
      </c>
      <c r="AI23" s="575"/>
      <c r="AJ23" s="575"/>
      <c r="AK23" s="575"/>
      <c r="AL23" s="575"/>
      <c r="AM23" s="548" t="str">
        <f>請求書!$AM23</f>
        <v>　</v>
      </c>
      <c r="AN23" s="548"/>
      <c r="AO23" s="548"/>
      <c r="AP23" s="548"/>
      <c r="AQ23" s="548"/>
      <c r="AR23" s="550" t="str">
        <f>請求書!$AR23</f>
        <v/>
      </c>
      <c r="AS23" s="550"/>
      <c r="AT23" s="550"/>
      <c r="AU23" s="550"/>
      <c r="AV23" s="550"/>
    </row>
    <row r="24" spans="1:97" s="1" customFormat="1" ht="28.05" customHeight="1">
      <c r="C24" s="574" t="str">
        <f>請求書!$C24</f>
        <v/>
      </c>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5" t="str">
        <f>請求書!$AH24</f>
        <v/>
      </c>
      <c r="AI24" s="575"/>
      <c r="AJ24" s="575"/>
      <c r="AK24" s="575"/>
      <c r="AL24" s="575"/>
      <c r="AM24" s="548" t="str">
        <f>請求書!$AM24</f>
        <v/>
      </c>
      <c r="AN24" s="548"/>
      <c r="AO24" s="548"/>
      <c r="AP24" s="548"/>
      <c r="AQ24" s="548"/>
      <c r="AR24" s="550" t="str">
        <f>請求書!$AR24</f>
        <v/>
      </c>
      <c r="AS24" s="550"/>
      <c r="AT24" s="550"/>
      <c r="AU24" s="550"/>
      <c r="AV24" s="550"/>
    </row>
    <row r="25" spans="1:97" s="1" customFormat="1" ht="28.05" customHeight="1">
      <c r="C25" s="574" t="str">
        <f>請求書!$C25</f>
        <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5" t="str">
        <f>請求書!$AH25</f>
        <v/>
      </c>
      <c r="AI25" s="575"/>
      <c r="AJ25" s="575"/>
      <c r="AK25" s="575"/>
      <c r="AL25" s="575"/>
      <c r="AM25" s="548" t="str">
        <f>請求書!$AM25</f>
        <v/>
      </c>
      <c r="AN25" s="548"/>
      <c r="AO25" s="548"/>
      <c r="AP25" s="548"/>
      <c r="AQ25" s="548"/>
      <c r="AR25" s="550" t="str">
        <f>請求書!$AR25</f>
        <v/>
      </c>
      <c r="AS25" s="550"/>
      <c r="AT25" s="550"/>
      <c r="AU25" s="550"/>
      <c r="AV25" s="550"/>
    </row>
    <row r="26" spans="1:97" s="1" customFormat="1" ht="28.05" customHeight="1">
      <c r="C26" s="574" t="str">
        <f>請求書!$C26</f>
        <v/>
      </c>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5" t="str">
        <f>請求書!$AH26</f>
        <v/>
      </c>
      <c r="AI26" s="575"/>
      <c r="AJ26" s="575"/>
      <c r="AK26" s="575"/>
      <c r="AL26" s="575"/>
      <c r="AM26" s="548" t="str">
        <f>請求書!$AM26</f>
        <v/>
      </c>
      <c r="AN26" s="548"/>
      <c r="AO26" s="548"/>
      <c r="AP26" s="548"/>
      <c r="AQ26" s="548"/>
      <c r="AR26" s="550" t="str">
        <f>請求書!$AR26</f>
        <v/>
      </c>
      <c r="AS26" s="550"/>
      <c r="AT26" s="550"/>
      <c r="AU26" s="550"/>
      <c r="AV26" s="550"/>
    </row>
    <row r="27" spans="1:97" s="1" customFormat="1" ht="28.05" customHeight="1">
      <c r="C27" s="574" t="str">
        <f>請求書!$C27</f>
        <v/>
      </c>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5" t="str">
        <f>請求書!$AH27</f>
        <v/>
      </c>
      <c r="AI27" s="575"/>
      <c r="AJ27" s="575"/>
      <c r="AK27" s="575"/>
      <c r="AL27" s="575"/>
      <c r="AM27" s="548" t="str">
        <f>請求書!$AM27</f>
        <v/>
      </c>
      <c r="AN27" s="548"/>
      <c r="AO27" s="548"/>
      <c r="AP27" s="548"/>
      <c r="AQ27" s="548"/>
      <c r="AR27" s="550" t="str">
        <f>請求書!$AR27</f>
        <v/>
      </c>
      <c r="AS27" s="550"/>
      <c r="AT27" s="550"/>
      <c r="AU27" s="550"/>
      <c r="AV27" s="550"/>
    </row>
    <row r="28" spans="1:97" s="1" customFormat="1" ht="28.05" customHeight="1">
      <c r="C28" s="574" t="str">
        <f>請求書!$C28</f>
        <v/>
      </c>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5" t="str">
        <f>請求書!$AH28</f>
        <v/>
      </c>
      <c r="AI28" s="575"/>
      <c r="AJ28" s="575"/>
      <c r="AK28" s="575"/>
      <c r="AL28" s="575"/>
      <c r="AM28" s="548" t="str">
        <f>請求書!$AM28</f>
        <v/>
      </c>
      <c r="AN28" s="548"/>
      <c r="AO28" s="548"/>
      <c r="AP28" s="548"/>
      <c r="AQ28" s="548"/>
      <c r="AR28" s="550" t="str">
        <f>請求書!$AR28</f>
        <v/>
      </c>
      <c r="AS28" s="550"/>
      <c r="AT28" s="550"/>
      <c r="AU28" s="550"/>
      <c r="AV28" s="550"/>
    </row>
    <row r="29" spans="1:97" s="1" customFormat="1" ht="18" customHeight="1">
      <c r="N29" s="99"/>
      <c r="AB29" s="100"/>
      <c r="AH29" s="548" t="s">
        <v>2</v>
      </c>
      <c r="AI29" s="548"/>
      <c r="AJ29" s="548"/>
      <c r="AK29" s="548"/>
      <c r="AL29" s="548"/>
      <c r="AM29" s="548"/>
      <c r="AN29" s="548"/>
      <c r="AO29" s="548"/>
      <c r="AP29" s="548"/>
      <c r="AQ29" s="548"/>
      <c r="AR29" s="550">
        <f>請求書!$AR29</f>
        <v>0</v>
      </c>
      <c r="AS29" s="550"/>
      <c r="AT29" s="550"/>
      <c r="AU29" s="550"/>
      <c r="AV29" s="550"/>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9"/>
      <c r="CL29" s="19"/>
      <c r="CM29" s="19"/>
      <c r="CN29" s="20"/>
      <c r="CO29" s="20"/>
      <c r="CP29" s="20"/>
      <c r="CQ29" s="20"/>
      <c r="CR29" s="20"/>
      <c r="CS29" s="20"/>
    </row>
    <row r="30" spans="1:97" s="1" customFormat="1" ht="18" customHeight="1">
      <c r="N30" s="21"/>
      <c r="AH30" s="548" t="s">
        <v>1</v>
      </c>
      <c r="AI30" s="548"/>
      <c r="AJ30" s="548"/>
      <c r="AK30" s="548"/>
      <c r="AL30" s="548"/>
      <c r="AM30" s="548"/>
      <c r="AN30" s="548"/>
      <c r="AO30" s="548"/>
      <c r="AP30" s="548"/>
      <c r="AQ30" s="548"/>
      <c r="AR30" s="550">
        <f>請求書!$AR30</f>
        <v>0</v>
      </c>
      <c r="AS30" s="550"/>
      <c r="AT30" s="550"/>
      <c r="AU30" s="550"/>
      <c r="AV30" s="550"/>
      <c r="AZ30" s="18"/>
      <c r="BA30" s="553"/>
      <c r="BB30" s="553"/>
      <c r="BC30" s="553"/>
      <c r="BD30" s="553"/>
      <c r="BE30" s="553"/>
      <c r="BF30" s="553"/>
      <c r="BG30" s="553"/>
      <c r="BH30" s="553"/>
      <c r="BI30" s="553"/>
      <c r="BJ30" s="553"/>
      <c r="BK30" s="553"/>
      <c r="BL30" s="553"/>
      <c r="BM30" s="553"/>
      <c r="BN30" s="553"/>
      <c r="BO30" s="553"/>
      <c r="BP30" s="18"/>
      <c r="BQ30" s="18"/>
      <c r="BR30" s="18"/>
      <c r="BS30" s="18"/>
      <c r="BT30" s="18"/>
      <c r="BU30" s="18"/>
      <c r="BV30" s="18"/>
      <c r="BW30" s="18"/>
      <c r="BX30" s="18"/>
      <c r="BY30" s="18"/>
      <c r="BZ30" s="18"/>
      <c r="CA30" s="18"/>
      <c r="CB30" s="18"/>
      <c r="CC30" s="18"/>
      <c r="CD30" s="18"/>
      <c r="CE30" s="18"/>
      <c r="CF30" s="18"/>
      <c r="CG30" s="18"/>
      <c r="CH30" s="18"/>
      <c r="CI30" s="18"/>
      <c r="CJ30" s="18"/>
      <c r="CK30" s="19"/>
      <c r="CL30" s="19"/>
      <c r="CM30" s="19"/>
      <c r="CN30" s="20"/>
      <c r="CO30" s="20"/>
      <c r="CP30" s="20"/>
      <c r="CQ30" s="20"/>
      <c r="CR30" s="20"/>
      <c r="CS30" s="20"/>
    </row>
    <row r="31" spans="1:97" s="1" customFormat="1" ht="18" customHeight="1">
      <c r="N31" s="21"/>
      <c r="AH31" s="548" t="s">
        <v>213</v>
      </c>
      <c r="AI31" s="548"/>
      <c r="AJ31" s="548"/>
      <c r="AK31" s="548"/>
      <c r="AL31" s="548"/>
      <c r="AM31" s="548"/>
      <c r="AN31" s="548"/>
      <c r="AO31" s="548"/>
      <c r="AP31" s="548"/>
      <c r="AQ31" s="548"/>
      <c r="AR31" s="550">
        <f>請求書!$AR31</f>
        <v>0</v>
      </c>
      <c r="AS31" s="550"/>
      <c r="AT31" s="550"/>
      <c r="AU31" s="550"/>
      <c r="AV31" s="550"/>
      <c r="AZ31" s="18"/>
      <c r="BA31" s="553"/>
      <c r="BB31" s="553"/>
      <c r="BC31" s="553"/>
      <c r="BD31" s="553"/>
      <c r="BE31" s="553"/>
      <c r="BF31" s="553"/>
      <c r="BG31" s="553"/>
      <c r="BH31" s="553"/>
      <c r="BI31" s="553"/>
      <c r="BJ31" s="553"/>
      <c r="BK31" s="553"/>
      <c r="BL31" s="553"/>
      <c r="BM31" s="553"/>
      <c r="BN31" s="553"/>
      <c r="BO31" s="553"/>
      <c r="BP31" s="18"/>
      <c r="BQ31" s="18"/>
      <c r="BR31" s="18"/>
      <c r="BS31" s="18"/>
      <c r="BT31" s="18"/>
      <c r="BU31" s="18"/>
      <c r="BV31" s="18"/>
      <c r="BW31" s="18"/>
      <c r="BX31" s="18"/>
      <c r="BY31" s="18"/>
      <c r="BZ31" s="18"/>
      <c r="CA31" s="18"/>
      <c r="CB31" s="18"/>
      <c r="CC31" s="18"/>
      <c r="CD31" s="18"/>
      <c r="CE31" s="18"/>
      <c r="CF31" s="18"/>
      <c r="CG31" s="18"/>
      <c r="CH31" s="18"/>
      <c r="CI31" s="18"/>
      <c r="CJ31" s="18"/>
      <c r="CK31" s="19"/>
      <c r="CL31" s="19"/>
      <c r="CM31" s="19"/>
      <c r="CN31" s="20"/>
      <c r="CO31" s="20"/>
      <c r="CP31" s="20"/>
      <c r="CQ31" s="20"/>
      <c r="CR31" s="20"/>
      <c r="CS31" s="20"/>
    </row>
    <row r="32" spans="1:97" ht="18" customHeight="1">
      <c r="H32" s="1"/>
      <c r="I32" s="1"/>
      <c r="J32" s="1"/>
      <c r="K32" s="1"/>
      <c r="L32" s="1"/>
      <c r="M32" s="1"/>
      <c r="N32" s="21"/>
      <c r="O32" s="1"/>
      <c r="P32" s="1"/>
      <c r="Q32" s="1"/>
      <c r="R32" s="1"/>
      <c r="S32" s="1"/>
      <c r="AH32" s="98"/>
      <c r="AI32" s="98"/>
      <c r="AJ32" s="98"/>
      <c r="AK32" s="98"/>
      <c r="AL32" s="98"/>
      <c r="AM32" s="98"/>
      <c r="AN32" s="98"/>
      <c r="AO32" s="98"/>
      <c r="AP32" s="98"/>
      <c r="AQ32" s="98"/>
      <c r="AR32" s="101"/>
      <c r="AS32" s="101"/>
      <c r="AT32" s="101"/>
      <c r="AU32" s="101"/>
      <c r="AV32" s="101"/>
      <c r="AZ32" s="554"/>
      <c r="BA32" s="554"/>
      <c r="BB32" s="554"/>
      <c r="BC32" s="554"/>
      <c r="BD32" s="554"/>
      <c r="BE32" s="554"/>
      <c r="BF32" s="554"/>
      <c r="BG32" s="554"/>
      <c r="BH32" s="554"/>
      <c r="BI32" s="554"/>
      <c r="BJ32" s="554"/>
      <c r="BK32" s="554"/>
      <c r="BL32" s="554"/>
      <c r="BM32" s="554"/>
      <c r="BN32" s="554"/>
      <c r="BO32" s="554"/>
      <c r="BP32" s="554"/>
      <c r="BQ32" s="554"/>
      <c r="BR32" s="11"/>
      <c r="BS32" s="11"/>
      <c r="BT32" s="11"/>
      <c r="BU32" s="11"/>
      <c r="BV32" s="11"/>
      <c r="BW32" s="11"/>
      <c r="BX32" s="11"/>
      <c r="BY32" s="11"/>
      <c r="BZ32" s="11"/>
      <c r="CA32" s="11"/>
      <c r="CB32" s="11"/>
      <c r="CC32" s="11"/>
      <c r="CD32" s="11"/>
      <c r="CE32" s="11"/>
      <c r="CF32" s="11"/>
      <c r="CG32" s="11"/>
      <c r="CH32" s="11"/>
      <c r="CI32" s="11"/>
      <c r="CJ32" s="11"/>
      <c r="CK32" s="12"/>
      <c r="CL32" s="12"/>
      <c r="CM32" s="12"/>
      <c r="CN32" s="13"/>
      <c r="CO32" s="13"/>
      <c r="CP32" s="13"/>
      <c r="CQ32" s="13"/>
      <c r="CR32" s="13"/>
      <c r="CS32" s="13"/>
    </row>
    <row r="33" spans="8:97" ht="30" customHeight="1" thickBot="1">
      <c r="H33" s="539" t="s">
        <v>207</v>
      </c>
      <c r="I33" s="539"/>
      <c r="J33" s="539"/>
      <c r="K33" s="539"/>
      <c r="L33" s="539"/>
      <c r="M33" s="539"/>
      <c r="N33" s="539"/>
      <c r="O33" s="555">
        <f>請求書!O33</f>
        <v>0</v>
      </c>
      <c r="P33" s="555"/>
      <c r="Q33" s="555"/>
      <c r="R33" s="555"/>
      <c r="S33" s="555"/>
      <c r="T33" s="555"/>
      <c r="U33" s="555"/>
      <c r="V33" s="555"/>
      <c r="W33" s="555"/>
      <c r="X33" s="555"/>
      <c r="Y33" s="555"/>
      <c r="Z33" s="555"/>
      <c r="AA33" s="555"/>
      <c r="AB33" s="555"/>
      <c r="AC33" s="555"/>
      <c r="AD33" s="555"/>
      <c r="AE33" s="555"/>
      <c r="AF33" s="555"/>
      <c r="AG33" s="555"/>
      <c r="AH33" s="555"/>
      <c r="AI33" s="555"/>
      <c r="AJ33" s="555"/>
      <c r="AK33" s="102" t="s">
        <v>199</v>
      </c>
      <c r="AL33" s="103"/>
      <c r="AM33" s="1"/>
      <c r="AN33" s="1"/>
      <c r="AO33" s="1"/>
      <c r="AP33" s="1"/>
      <c r="AZ33" s="554"/>
      <c r="BA33" s="554"/>
      <c r="BB33" s="554"/>
      <c r="BC33" s="554"/>
      <c r="BD33" s="554"/>
      <c r="BE33" s="554"/>
      <c r="BF33" s="554"/>
      <c r="BG33" s="554"/>
      <c r="BH33" s="554"/>
      <c r="BI33" s="554"/>
      <c r="BJ33" s="554"/>
      <c r="BK33" s="554"/>
      <c r="BL33" s="554"/>
      <c r="BM33" s="554"/>
      <c r="BN33" s="554"/>
      <c r="BO33" s="554"/>
      <c r="BP33" s="554"/>
      <c r="BQ33" s="554"/>
      <c r="BR33" s="14"/>
      <c r="BS33" s="14"/>
      <c r="BT33" s="14"/>
      <c r="BU33" s="14"/>
      <c r="BV33" s="14"/>
      <c r="BW33" s="14"/>
      <c r="BX33" s="14"/>
      <c r="BY33" s="14"/>
      <c r="BZ33" s="14"/>
      <c r="CA33" s="14"/>
      <c r="CB33" s="14"/>
      <c r="CC33" s="14"/>
      <c r="CD33" s="14"/>
      <c r="CE33" s="14"/>
      <c r="CF33" s="14"/>
      <c r="CG33" s="14"/>
      <c r="CH33" s="14"/>
      <c r="CI33" s="14"/>
      <c r="CJ33" s="14"/>
      <c r="CK33" s="12"/>
      <c r="CL33" s="12"/>
      <c r="CM33" s="12"/>
      <c r="CN33" s="15"/>
      <c r="CO33" s="15"/>
      <c r="CP33" s="15"/>
      <c r="CQ33" s="15"/>
      <c r="CR33" s="15"/>
      <c r="CS33" s="15"/>
    </row>
    <row r="34" spans="8:97" ht="18" customHeight="1">
      <c r="H34" s="1"/>
      <c r="I34" s="1"/>
      <c r="J34" s="1"/>
      <c r="K34" s="1"/>
      <c r="L34" s="1"/>
      <c r="M34" s="1"/>
      <c r="N34" s="1"/>
      <c r="O34" s="556"/>
      <c r="P34" s="556"/>
      <c r="Q34" s="556"/>
      <c r="R34" s="556"/>
      <c r="S34" s="556"/>
      <c r="T34" s="556"/>
      <c r="U34" s="556"/>
      <c r="V34" s="556"/>
      <c r="W34" s="556"/>
      <c r="X34" s="556"/>
      <c r="Y34" s="556"/>
      <c r="Z34" s="556"/>
      <c r="AA34" s="556"/>
      <c r="AB34" s="556"/>
      <c r="AC34" s="556"/>
      <c r="AD34" s="556"/>
      <c r="AE34" s="556"/>
      <c r="AF34" s="557"/>
      <c r="AG34" s="557"/>
      <c r="AH34" s="557"/>
      <c r="AI34" s="557"/>
      <c r="AJ34" s="104"/>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3"/>
      <c r="CL34" s="24"/>
      <c r="CM34" s="24"/>
      <c r="CN34" s="24"/>
      <c r="CO34" s="24"/>
      <c r="CP34" s="24"/>
      <c r="CQ34" s="24"/>
      <c r="CR34" s="24"/>
      <c r="CS34" s="24"/>
    </row>
    <row r="35" spans="8:97" ht="18" customHeight="1">
      <c r="U35" s="1"/>
      <c r="V35" s="1"/>
      <c r="W35" s="1"/>
      <c r="X35" s="1"/>
      <c r="Y35" s="1"/>
      <c r="Z35" s="1"/>
      <c r="AA35" s="1"/>
      <c r="AB35" s="1"/>
      <c r="AC35" s="1"/>
      <c r="AD35" s="100"/>
      <c r="AJ35" s="100"/>
      <c r="AK35" s="1"/>
      <c r="AL35" s="100"/>
      <c r="AM35" s="25"/>
      <c r="BF35" s="27"/>
      <c r="BK35" s="28"/>
    </row>
    <row r="36" spans="8:97" ht="18" customHeight="1">
      <c r="N36" s="1"/>
      <c r="O36" s="1"/>
      <c r="P36" s="1"/>
      <c r="Q36" s="1"/>
      <c r="R36" s="1"/>
      <c r="S36" s="1"/>
      <c r="T36" s="1"/>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4"/>
      <c r="CL36" s="4"/>
      <c r="CM36" s="4"/>
      <c r="CN36" s="4"/>
      <c r="CO36" s="4"/>
      <c r="CP36" s="4"/>
      <c r="CQ36" s="4"/>
      <c r="CR36" s="4"/>
      <c r="CS36" s="4"/>
    </row>
    <row r="37" spans="8:97" ht="18" customHeight="1">
      <c r="N37" s="21"/>
      <c r="O37" s="1"/>
      <c r="P37" s="1"/>
      <c r="Q37" s="1"/>
      <c r="R37" s="1"/>
      <c r="S37" s="1"/>
      <c r="T37" s="1"/>
      <c r="U37" s="1"/>
      <c r="V37" s="1"/>
      <c r="W37" s="1"/>
      <c r="X37" s="1"/>
      <c r="Y37" s="1"/>
      <c r="Z37" s="1"/>
      <c r="AA37" s="1"/>
      <c r="AB37" s="100"/>
      <c r="AH37" s="100"/>
      <c r="AI37" s="1"/>
      <c r="AJ37" s="100"/>
      <c r="AK37" s="556"/>
      <c r="AL37" s="558"/>
      <c r="AM37" s="558"/>
      <c r="AN37" s="558"/>
      <c r="AO37" s="558"/>
      <c r="AP37" s="558"/>
      <c r="AQ37" s="558"/>
      <c r="AR37" s="558"/>
      <c r="AS37" s="558"/>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2"/>
      <c r="CL37" s="12"/>
      <c r="CM37" s="12"/>
      <c r="CN37" s="13"/>
      <c r="CO37" s="13"/>
      <c r="CP37" s="13"/>
      <c r="CQ37" s="13"/>
      <c r="CR37" s="13"/>
      <c r="CS37" s="13"/>
    </row>
    <row r="38" spans="8:97" ht="18" customHeight="1">
      <c r="S38" s="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2"/>
      <c r="CL38" s="12"/>
      <c r="CM38" s="12"/>
      <c r="CN38" s="13"/>
      <c r="CO38" s="13"/>
      <c r="CP38" s="13"/>
      <c r="CQ38" s="13"/>
      <c r="CR38" s="13"/>
      <c r="CS38" s="13"/>
    </row>
    <row r="39" spans="8:97" ht="18" customHeight="1"/>
    <row r="40" spans="8:97" ht="18" customHeight="1"/>
    <row r="41" spans="8:97" ht="18" customHeight="1"/>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mergeCells count="58">
    <mergeCell ref="AR28:AV28"/>
    <mergeCell ref="AP1:AX1"/>
    <mergeCell ref="AR3:AT3"/>
    <mergeCell ref="A4:AX6"/>
    <mergeCell ref="C8:U10"/>
    <mergeCell ref="AL2:AX2"/>
    <mergeCell ref="V9:X10"/>
    <mergeCell ref="C17:AL17"/>
    <mergeCell ref="A19:AX19"/>
    <mergeCell ref="C21:AG21"/>
    <mergeCell ref="AH21:AL21"/>
    <mergeCell ref="AM21:AQ21"/>
    <mergeCell ref="AR21:AV21"/>
    <mergeCell ref="AH24:AL24"/>
    <mergeCell ref="AM24:AQ24"/>
    <mergeCell ref="AR24:AV24"/>
    <mergeCell ref="C25:AG25"/>
    <mergeCell ref="AM25:AQ25"/>
    <mergeCell ref="H33:N33"/>
    <mergeCell ref="O33:AJ33"/>
    <mergeCell ref="C28:AG28"/>
    <mergeCell ref="O34:AE34"/>
    <mergeCell ref="AF34:AI34"/>
    <mergeCell ref="AH28:AL28"/>
    <mergeCell ref="AH30:AQ30"/>
    <mergeCell ref="AM28:AQ28"/>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AA12:AV12"/>
    <mergeCell ref="AA13:AV13"/>
    <mergeCell ref="AZ33:BQ33"/>
    <mergeCell ref="AH29:AQ29"/>
    <mergeCell ref="AR29:AV29"/>
    <mergeCell ref="AH31:AQ31"/>
    <mergeCell ref="AR31:AV31"/>
    <mergeCell ref="BA31:BO31"/>
    <mergeCell ref="AZ32:BQ32"/>
    <mergeCell ref="BA30:BO30"/>
    <mergeCell ref="C23:AG23"/>
    <mergeCell ref="AH23:AL23"/>
    <mergeCell ref="AM23:AQ23"/>
    <mergeCell ref="AR23:AV23"/>
    <mergeCell ref="AR30:AV30"/>
    <mergeCell ref="C24:AG24"/>
  </mergeCells>
  <phoneticPr fontId="10"/>
  <dataValidations count="1">
    <dataValidation type="list" allowBlank="1" showInputMessage="1" showErrorMessage="1" sqref="WWD983042:WWG983042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8:Y65538 JR65538:JU65538 TN65538:TQ65538 ADJ65538:ADM65538 ANF65538:ANI65538 AXB65538:AXE65538 BGX65538:BHA65538 BQT65538:BQW65538 CAP65538:CAS65538 CKL65538:CKO65538 CUH65538:CUK65538 DED65538:DEG65538 DNZ65538:DOC65538 DXV65538:DXY65538 EHR65538:EHU65538 ERN65538:ERQ65538 FBJ65538:FBM65538 FLF65538:FLI65538 FVB65538:FVE65538 GEX65538:GFA65538 GOT65538:GOW65538 GYP65538:GYS65538 HIL65538:HIO65538 HSH65538:HSK65538 ICD65538:ICG65538 ILZ65538:IMC65538 IVV65538:IVY65538 JFR65538:JFU65538 JPN65538:JPQ65538 JZJ65538:JZM65538 KJF65538:KJI65538 KTB65538:KTE65538 LCX65538:LDA65538 LMT65538:LMW65538 LWP65538:LWS65538 MGL65538:MGO65538 MQH65538:MQK65538 NAD65538:NAG65538 NJZ65538:NKC65538 NTV65538:NTY65538 ODR65538:ODU65538 ONN65538:ONQ65538 OXJ65538:OXM65538 PHF65538:PHI65538 PRB65538:PRE65538 QAX65538:QBA65538 QKT65538:QKW65538 QUP65538:QUS65538 REL65538:REO65538 ROH65538:ROK65538 RYD65538:RYG65538 SHZ65538:SIC65538 SRV65538:SRY65538 TBR65538:TBU65538 TLN65538:TLQ65538 TVJ65538:TVM65538 UFF65538:UFI65538 UPB65538:UPE65538 UYX65538:UZA65538 VIT65538:VIW65538 VSP65538:VSS65538 WCL65538:WCO65538 WMH65538:WMK65538 WWD65538:WWG65538 V131074:Y131074 JR131074:JU131074 TN131074:TQ131074 ADJ131074:ADM131074 ANF131074:ANI131074 AXB131074:AXE131074 BGX131074:BHA131074 BQT131074:BQW131074 CAP131074:CAS131074 CKL131074:CKO131074 CUH131074:CUK131074 DED131074:DEG131074 DNZ131074:DOC131074 DXV131074:DXY131074 EHR131074:EHU131074 ERN131074:ERQ131074 FBJ131074:FBM131074 FLF131074:FLI131074 FVB131074:FVE131074 GEX131074:GFA131074 GOT131074:GOW131074 GYP131074:GYS131074 HIL131074:HIO131074 HSH131074:HSK131074 ICD131074:ICG131074 ILZ131074:IMC131074 IVV131074:IVY131074 JFR131074:JFU131074 JPN131074:JPQ131074 JZJ131074:JZM131074 KJF131074:KJI131074 KTB131074:KTE131074 LCX131074:LDA131074 LMT131074:LMW131074 LWP131074:LWS131074 MGL131074:MGO131074 MQH131074:MQK131074 NAD131074:NAG131074 NJZ131074:NKC131074 NTV131074:NTY131074 ODR131074:ODU131074 ONN131074:ONQ131074 OXJ131074:OXM131074 PHF131074:PHI131074 PRB131074:PRE131074 QAX131074:QBA131074 QKT131074:QKW131074 QUP131074:QUS131074 REL131074:REO131074 ROH131074:ROK131074 RYD131074:RYG131074 SHZ131074:SIC131074 SRV131074:SRY131074 TBR131074:TBU131074 TLN131074:TLQ131074 TVJ131074:TVM131074 UFF131074:UFI131074 UPB131074:UPE131074 UYX131074:UZA131074 VIT131074:VIW131074 VSP131074:VSS131074 WCL131074:WCO131074 WMH131074:WMK131074 WWD131074:WWG131074 V196610:Y196610 JR196610:JU196610 TN196610:TQ196610 ADJ196610:ADM196610 ANF196610:ANI196610 AXB196610:AXE196610 BGX196610:BHA196610 BQT196610:BQW196610 CAP196610:CAS196610 CKL196610:CKO196610 CUH196610:CUK196610 DED196610:DEG196610 DNZ196610:DOC196610 DXV196610:DXY196610 EHR196610:EHU196610 ERN196610:ERQ196610 FBJ196610:FBM196610 FLF196610:FLI196610 FVB196610:FVE196610 GEX196610:GFA196610 GOT196610:GOW196610 GYP196610:GYS196610 HIL196610:HIO196610 HSH196610:HSK196610 ICD196610:ICG196610 ILZ196610:IMC196610 IVV196610:IVY196610 JFR196610:JFU196610 JPN196610:JPQ196610 JZJ196610:JZM196610 KJF196610:KJI196610 KTB196610:KTE196610 LCX196610:LDA196610 LMT196610:LMW196610 LWP196610:LWS196610 MGL196610:MGO196610 MQH196610:MQK196610 NAD196610:NAG196610 NJZ196610:NKC196610 NTV196610:NTY196610 ODR196610:ODU196610 ONN196610:ONQ196610 OXJ196610:OXM196610 PHF196610:PHI196610 PRB196610:PRE196610 QAX196610:QBA196610 QKT196610:QKW196610 QUP196610:QUS196610 REL196610:REO196610 ROH196610:ROK196610 RYD196610:RYG196610 SHZ196610:SIC196610 SRV196610:SRY196610 TBR196610:TBU196610 TLN196610:TLQ196610 TVJ196610:TVM196610 UFF196610:UFI196610 UPB196610:UPE196610 UYX196610:UZA196610 VIT196610:VIW196610 VSP196610:VSS196610 WCL196610:WCO196610 WMH196610:WMK196610 WWD196610:WWG196610 V262146:Y262146 JR262146:JU262146 TN262146:TQ262146 ADJ262146:ADM262146 ANF262146:ANI262146 AXB262146:AXE262146 BGX262146:BHA262146 BQT262146:BQW262146 CAP262146:CAS262146 CKL262146:CKO262146 CUH262146:CUK262146 DED262146:DEG262146 DNZ262146:DOC262146 DXV262146:DXY262146 EHR262146:EHU262146 ERN262146:ERQ262146 FBJ262146:FBM262146 FLF262146:FLI262146 FVB262146:FVE262146 GEX262146:GFA262146 GOT262146:GOW262146 GYP262146:GYS262146 HIL262146:HIO262146 HSH262146:HSK262146 ICD262146:ICG262146 ILZ262146:IMC262146 IVV262146:IVY262146 JFR262146:JFU262146 JPN262146:JPQ262146 JZJ262146:JZM262146 KJF262146:KJI262146 KTB262146:KTE262146 LCX262146:LDA262146 LMT262146:LMW262146 LWP262146:LWS262146 MGL262146:MGO262146 MQH262146:MQK262146 NAD262146:NAG262146 NJZ262146:NKC262146 NTV262146:NTY262146 ODR262146:ODU262146 ONN262146:ONQ262146 OXJ262146:OXM262146 PHF262146:PHI262146 PRB262146:PRE262146 QAX262146:QBA262146 QKT262146:QKW262146 QUP262146:QUS262146 REL262146:REO262146 ROH262146:ROK262146 RYD262146:RYG262146 SHZ262146:SIC262146 SRV262146:SRY262146 TBR262146:TBU262146 TLN262146:TLQ262146 TVJ262146:TVM262146 UFF262146:UFI262146 UPB262146:UPE262146 UYX262146:UZA262146 VIT262146:VIW262146 VSP262146:VSS262146 WCL262146:WCO262146 WMH262146:WMK262146 WWD262146:WWG262146 V327682:Y327682 JR327682:JU327682 TN327682:TQ327682 ADJ327682:ADM327682 ANF327682:ANI327682 AXB327682:AXE327682 BGX327682:BHA327682 BQT327682:BQW327682 CAP327682:CAS327682 CKL327682:CKO327682 CUH327682:CUK327682 DED327682:DEG327682 DNZ327682:DOC327682 DXV327682:DXY327682 EHR327682:EHU327682 ERN327682:ERQ327682 FBJ327682:FBM327682 FLF327682:FLI327682 FVB327682:FVE327682 GEX327682:GFA327682 GOT327682:GOW327682 GYP327682:GYS327682 HIL327682:HIO327682 HSH327682:HSK327682 ICD327682:ICG327682 ILZ327682:IMC327682 IVV327682:IVY327682 JFR327682:JFU327682 JPN327682:JPQ327682 JZJ327682:JZM327682 KJF327682:KJI327682 KTB327682:KTE327682 LCX327682:LDA327682 LMT327682:LMW327682 LWP327682:LWS327682 MGL327682:MGO327682 MQH327682:MQK327682 NAD327682:NAG327682 NJZ327682:NKC327682 NTV327682:NTY327682 ODR327682:ODU327682 ONN327682:ONQ327682 OXJ327682:OXM327682 PHF327682:PHI327682 PRB327682:PRE327682 QAX327682:QBA327682 QKT327682:QKW327682 QUP327682:QUS327682 REL327682:REO327682 ROH327682:ROK327682 RYD327682:RYG327682 SHZ327682:SIC327682 SRV327682:SRY327682 TBR327682:TBU327682 TLN327682:TLQ327682 TVJ327682:TVM327682 UFF327682:UFI327682 UPB327682:UPE327682 UYX327682:UZA327682 VIT327682:VIW327682 VSP327682:VSS327682 WCL327682:WCO327682 WMH327682:WMK327682 WWD327682:WWG327682 V393218:Y393218 JR393218:JU393218 TN393218:TQ393218 ADJ393218:ADM393218 ANF393218:ANI393218 AXB393218:AXE393218 BGX393218:BHA393218 BQT393218:BQW393218 CAP393218:CAS393218 CKL393218:CKO393218 CUH393218:CUK393218 DED393218:DEG393218 DNZ393218:DOC393218 DXV393218:DXY393218 EHR393218:EHU393218 ERN393218:ERQ393218 FBJ393218:FBM393218 FLF393218:FLI393218 FVB393218:FVE393218 GEX393218:GFA393218 GOT393218:GOW393218 GYP393218:GYS393218 HIL393218:HIO393218 HSH393218:HSK393218 ICD393218:ICG393218 ILZ393218:IMC393218 IVV393218:IVY393218 JFR393218:JFU393218 JPN393218:JPQ393218 JZJ393218:JZM393218 KJF393218:KJI393218 KTB393218:KTE393218 LCX393218:LDA393218 LMT393218:LMW393218 LWP393218:LWS393218 MGL393218:MGO393218 MQH393218:MQK393218 NAD393218:NAG393218 NJZ393218:NKC393218 NTV393218:NTY393218 ODR393218:ODU393218 ONN393218:ONQ393218 OXJ393218:OXM393218 PHF393218:PHI393218 PRB393218:PRE393218 QAX393218:QBA393218 QKT393218:QKW393218 QUP393218:QUS393218 REL393218:REO393218 ROH393218:ROK393218 RYD393218:RYG393218 SHZ393218:SIC393218 SRV393218:SRY393218 TBR393218:TBU393218 TLN393218:TLQ393218 TVJ393218:TVM393218 UFF393218:UFI393218 UPB393218:UPE393218 UYX393218:UZA393218 VIT393218:VIW393218 VSP393218:VSS393218 WCL393218:WCO393218 WMH393218:WMK393218 WWD393218:WWG393218 V458754:Y458754 JR458754:JU458754 TN458754:TQ458754 ADJ458754:ADM458754 ANF458754:ANI458754 AXB458754:AXE458754 BGX458754:BHA458754 BQT458754:BQW458754 CAP458754:CAS458754 CKL458754:CKO458754 CUH458754:CUK458754 DED458754:DEG458754 DNZ458754:DOC458754 DXV458754:DXY458754 EHR458754:EHU458754 ERN458754:ERQ458754 FBJ458754:FBM458754 FLF458754:FLI458754 FVB458754:FVE458754 GEX458754:GFA458754 GOT458754:GOW458754 GYP458754:GYS458754 HIL458754:HIO458754 HSH458754:HSK458754 ICD458754:ICG458754 ILZ458754:IMC458754 IVV458754:IVY458754 JFR458754:JFU458754 JPN458754:JPQ458754 JZJ458754:JZM458754 KJF458754:KJI458754 KTB458754:KTE458754 LCX458754:LDA458754 LMT458754:LMW458754 LWP458754:LWS458754 MGL458754:MGO458754 MQH458754:MQK458754 NAD458754:NAG458754 NJZ458754:NKC458754 NTV458754:NTY458754 ODR458754:ODU458754 ONN458754:ONQ458754 OXJ458754:OXM458754 PHF458754:PHI458754 PRB458754:PRE458754 QAX458754:QBA458754 QKT458754:QKW458754 QUP458754:QUS458754 REL458754:REO458754 ROH458754:ROK458754 RYD458754:RYG458754 SHZ458754:SIC458754 SRV458754:SRY458754 TBR458754:TBU458754 TLN458754:TLQ458754 TVJ458754:TVM458754 UFF458754:UFI458754 UPB458754:UPE458754 UYX458754:UZA458754 VIT458754:VIW458754 VSP458754:VSS458754 WCL458754:WCO458754 WMH458754:WMK458754 WWD458754:WWG458754 V524290:Y524290 JR524290:JU524290 TN524290:TQ524290 ADJ524290:ADM524290 ANF524290:ANI524290 AXB524290:AXE524290 BGX524290:BHA524290 BQT524290:BQW524290 CAP524290:CAS524290 CKL524290:CKO524290 CUH524290:CUK524290 DED524290:DEG524290 DNZ524290:DOC524290 DXV524290:DXY524290 EHR524290:EHU524290 ERN524290:ERQ524290 FBJ524290:FBM524290 FLF524290:FLI524290 FVB524290:FVE524290 GEX524290:GFA524290 GOT524290:GOW524290 GYP524290:GYS524290 HIL524290:HIO524290 HSH524290:HSK524290 ICD524290:ICG524290 ILZ524290:IMC524290 IVV524290:IVY524290 JFR524290:JFU524290 JPN524290:JPQ524290 JZJ524290:JZM524290 KJF524290:KJI524290 KTB524290:KTE524290 LCX524290:LDA524290 LMT524290:LMW524290 LWP524290:LWS524290 MGL524290:MGO524290 MQH524290:MQK524290 NAD524290:NAG524290 NJZ524290:NKC524290 NTV524290:NTY524290 ODR524290:ODU524290 ONN524290:ONQ524290 OXJ524290:OXM524290 PHF524290:PHI524290 PRB524290:PRE524290 QAX524290:QBA524290 QKT524290:QKW524290 QUP524290:QUS524290 REL524290:REO524290 ROH524290:ROK524290 RYD524290:RYG524290 SHZ524290:SIC524290 SRV524290:SRY524290 TBR524290:TBU524290 TLN524290:TLQ524290 TVJ524290:TVM524290 UFF524290:UFI524290 UPB524290:UPE524290 UYX524290:UZA524290 VIT524290:VIW524290 VSP524290:VSS524290 WCL524290:WCO524290 WMH524290:WMK524290 WWD524290:WWG524290 V589826:Y589826 JR589826:JU589826 TN589826:TQ589826 ADJ589826:ADM589826 ANF589826:ANI589826 AXB589826:AXE589826 BGX589826:BHA589826 BQT589826:BQW589826 CAP589826:CAS589826 CKL589826:CKO589826 CUH589826:CUK589826 DED589826:DEG589826 DNZ589826:DOC589826 DXV589826:DXY589826 EHR589826:EHU589826 ERN589826:ERQ589826 FBJ589826:FBM589826 FLF589826:FLI589826 FVB589826:FVE589826 GEX589826:GFA589826 GOT589826:GOW589826 GYP589826:GYS589826 HIL589826:HIO589826 HSH589826:HSK589826 ICD589826:ICG589826 ILZ589826:IMC589826 IVV589826:IVY589826 JFR589826:JFU589826 JPN589826:JPQ589826 JZJ589826:JZM589826 KJF589826:KJI589826 KTB589826:KTE589826 LCX589826:LDA589826 LMT589826:LMW589826 LWP589826:LWS589826 MGL589826:MGO589826 MQH589826:MQK589826 NAD589826:NAG589826 NJZ589826:NKC589826 NTV589826:NTY589826 ODR589826:ODU589826 ONN589826:ONQ589826 OXJ589826:OXM589826 PHF589826:PHI589826 PRB589826:PRE589826 QAX589826:QBA589826 QKT589826:QKW589826 QUP589826:QUS589826 REL589826:REO589826 ROH589826:ROK589826 RYD589826:RYG589826 SHZ589826:SIC589826 SRV589826:SRY589826 TBR589826:TBU589826 TLN589826:TLQ589826 TVJ589826:TVM589826 UFF589826:UFI589826 UPB589826:UPE589826 UYX589826:UZA589826 VIT589826:VIW589826 VSP589826:VSS589826 WCL589826:WCO589826 WMH589826:WMK589826 WWD589826:WWG589826 V655362:Y655362 JR655362:JU655362 TN655362:TQ655362 ADJ655362:ADM655362 ANF655362:ANI655362 AXB655362:AXE655362 BGX655362:BHA655362 BQT655362:BQW655362 CAP655362:CAS655362 CKL655362:CKO655362 CUH655362:CUK655362 DED655362:DEG655362 DNZ655362:DOC655362 DXV655362:DXY655362 EHR655362:EHU655362 ERN655362:ERQ655362 FBJ655362:FBM655362 FLF655362:FLI655362 FVB655362:FVE655362 GEX655362:GFA655362 GOT655362:GOW655362 GYP655362:GYS655362 HIL655362:HIO655362 HSH655362:HSK655362 ICD655362:ICG655362 ILZ655362:IMC655362 IVV655362:IVY655362 JFR655362:JFU655362 JPN655362:JPQ655362 JZJ655362:JZM655362 KJF655362:KJI655362 KTB655362:KTE655362 LCX655362:LDA655362 LMT655362:LMW655362 LWP655362:LWS655362 MGL655362:MGO655362 MQH655362:MQK655362 NAD655362:NAG655362 NJZ655362:NKC655362 NTV655362:NTY655362 ODR655362:ODU655362 ONN655362:ONQ655362 OXJ655362:OXM655362 PHF655362:PHI655362 PRB655362:PRE655362 QAX655362:QBA655362 QKT655362:QKW655362 QUP655362:QUS655362 REL655362:REO655362 ROH655362:ROK655362 RYD655362:RYG655362 SHZ655362:SIC655362 SRV655362:SRY655362 TBR655362:TBU655362 TLN655362:TLQ655362 TVJ655362:TVM655362 UFF655362:UFI655362 UPB655362:UPE655362 UYX655362:UZA655362 VIT655362:VIW655362 VSP655362:VSS655362 WCL655362:WCO655362 WMH655362:WMK655362 WWD655362:WWG655362 V720898:Y720898 JR720898:JU720898 TN720898:TQ720898 ADJ720898:ADM720898 ANF720898:ANI720898 AXB720898:AXE720898 BGX720898:BHA720898 BQT720898:BQW720898 CAP720898:CAS720898 CKL720898:CKO720898 CUH720898:CUK720898 DED720898:DEG720898 DNZ720898:DOC720898 DXV720898:DXY720898 EHR720898:EHU720898 ERN720898:ERQ720898 FBJ720898:FBM720898 FLF720898:FLI720898 FVB720898:FVE720898 GEX720898:GFA720898 GOT720898:GOW720898 GYP720898:GYS720898 HIL720898:HIO720898 HSH720898:HSK720898 ICD720898:ICG720898 ILZ720898:IMC720898 IVV720898:IVY720898 JFR720898:JFU720898 JPN720898:JPQ720898 JZJ720898:JZM720898 KJF720898:KJI720898 KTB720898:KTE720898 LCX720898:LDA720898 LMT720898:LMW720898 LWP720898:LWS720898 MGL720898:MGO720898 MQH720898:MQK720898 NAD720898:NAG720898 NJZ720898:NKC720898 NTV720898:NTY720898 ODR720898:ODU720898 ONN720898:ONQ720898 OXJ720898:OXM720898 PHF720898:PHI720898 PRB720898:PRE720898 QAX720898:QBA720898 QKT720898:QKW720898 QUP720898:QUS720898 REL720898:REO720898 ROH720898:ROK720898 RYD720898:RYG720898 SHZ720898:SIC720898 SRV720898:SRY720898 TBR720898:TBU720898 TLN720898:TLQ720898 TVJ720898:TVM720898 UFF720898:UFI720898 UPB720898:UPE720898 UYX720898:UZA720898 VIT720898:VIW720898 VSP720898:VSS720898 WCL720898:WCO720898 WMH720898:WMK720898 WWD720898:WWG720898 V786434:Y786434 JR786434:JU786434 TN786434:TQ786434 ADJ786434:ADM786434 ANF786434:ANI786434 AXB786434:AXE786434 BGX786434:BHA786434 BQT786434:BQW786434 CAP786434:CAS786434 CKL786434:CKO786434 CUH786434:CUK786434 DED786434:DEG786434 DNZ786434:DOC786434 DXV786434:DXY786434 EHR786434:EHU786434 ERN786434:ERQ786434 FBJ786434:FBM786434 FLF786434:FLI786434 FVB786434:FVE786434 GEX786434:GFA786434 GOT786434:GOW786434 GYP786434:GYS786434 HIL786434:HIO786434 HSH786434:HSK786434 ICD786434:ICG786434 ILZ786434:IMC786434 IVV786434:IVY786434 JFR786434:JFU786434 JPN786434:JPQ786434 JZJ786434:JZM786434 KJF786434:KJI786434 KTB786434:KTE786434 LCX786434:LDA786434 LMT786434:LMW786434 LWP786434:LWS786434 MGL786434:MGO786434 MQH786434:MQK786434 NAD786434:NAG786434 NJZ786434:NKC786434 NTV786434:NTY786434 ODR786434:ODU786434 ONN786434:ONQ786434 OXJ786434:OXM786434 PHF786434:PHI786434 PRB786434:PRE786434 QAX786434:QBA786434 QKT786434:QKW786434 QUP786434:QUS786434 REL786434:REO786434 ROH786434:ROK786434 RYD786434:RYG786434 SHZ786434:SIC786434 SRV786434:SRY786434 TBR786434:TBU786434 TLN786434:TLQ786434 TVJ786434:TVM786434 UFF786434:UFI786434 UPB786434:UPE786434 UYX786434:UZA786434 VIT786434:VIW786434 VSP786434:VSS786434 WCL786434:WCO786434 WMH786434:WMK786434 WWD786434:WWG786434 V851970:Y851970 JR851970:JU851970 TN851970:TQ851970 ADJ851970:ADM851970 ANF851970:ANI851970 AXB851970:AXE851970 BGX851970:BHA851970 BQT851970:BQW851970 CAP851970:CAS851970 CKL851970:CKO851970 CUH851970:CUK851970 DED851970:DEG851970 DNZ851970:DOC851970 DXV851970:DXY851970 EHR851970:EHU851970 ERN851970:ERQ851970 FBJ851970:FBM851970 FLF851970:FLI851970 FVB851970:FVE851970 GEX851970:GFA851970 GOT851970:GOW851970 GYP851970:GYS851970 HIL851970:HIO851970 HSH851970:HSK851970 ICD851970:ICG851970 ILZ851970:IMC851970 IVV851970:IVY851970 JFR851970:JFU851970 JPN851970:JPQ851970 JZJ851970:JZM851970 KJF851970:KJI851970 KTB851970:KTE851970 LCX851970:LDA851970 LMT851970:LMW851970 LWP851970:LWS851970 MGL851970:MGO851970 MQH851970:MQK851970 NAD851970:NAG851970 NJZ851970:NKC851970 NTV851970:NTY851970 ODR851970:ODU851970 ONN851970:ONQ851970 OXJ851970:OXM851970 PHF851970:PHI851970 PRB851970:PRE851970 QAX851970:QBA851970 QKT851970:QKW851970 QUP851970:QUS851970 REL851970:REO851970 ROH851970:ROK851970 RYD851970:RYG851970 SHZ851970:SIC851970 SRV851970:SRY851970 TBR851970:TBU851970 TLN851970:TLQ851970 TVJ851970:TVM851970 UFF851970:UFI851970 UPB851970:UPE851970 UYX851970:UZA851970 VIT851970:VIW851970 VSP851970:VSS851970 WCL851970:WCO851970 WMH851970:WMK851970 WWD851970:WWG851970 V917506:Y917506 JR917506:JU917506 TN917506:TQ917506 ADJ917506:ADM917506 ANF917506:ANI917506 AXB917506:AXE917506 BGX917506:BHA917506 BQT917506:BQW917506 CAP917506:CAS917506 CKL917506:CKO917506 CUH917506:CUK917506 DED917506:DEG917506 DNZ917506:DOC917506 DXV917506:DXY917506 EHR917506:EHU917506 ERN917506:ERQ917506 FBJ917506:FBM917506 FLF917506:FLI917506 FVB917506:FVE917506 GEX917506:GFA917506 GOT917506:GOW917506 GYP917506:GYS917506 HIL917506:HIO917506 HSH917506:HSK917506 ICD917506:ICG917506 ILZ917506:IMC917506 IVV917506:IVY917506 JFR917506:JFU917506 JPN917506:JPQ917506 JZJ917506:JZM917506 KJF917506:KJI917506 KTB917506:KTE917506 LCX917506:LDA917506 LMT917506:LMW917506 LWP917506:LWS917506 MGL917506:MGO917506 MQH917506:MQK917506 NAD917506:NAG917506 NJZ917506:NKC917506 NTV917506:NTY917506 ODR917506:ODU917506 ONN917506:ONQ917506 OXJ917506:OXM917506 PHF917506:PHI917506 PRB917506:PRE917506 QAX917506:QBA917506 QKT917506:QKW917506 QUP917506:QUS917506 REL917506:REO917506 ROH917506:ROK917506 RYD917506:RYG917506 SHZ917506:SIC917506 SRV917506:SRY917506 TBR917506:TBU917506 TLN917506:TLQ917506 TVJ917506:TVM917506 UFF917506:UFI917506 UPB917506:UPE917506 UYX917506:UZA917506 VIT917506:VIW917506 VSP917506:VSS917506 WCL917506:WCO917506 WMH917506:WMK917506 WWD917506:WWG917506 V983042:Y983042 JR983042:JU983042 TN983042:TQ983042 ADJ983042:ADM983042 ANF983042:ANI983042 AXB983042:AXE983042 BGX983042:BHA983042 BQT983042:BQW983042 CAP983042:CAS983042 CKL983042:CKO983042 CUH983042:CUK983042 DED983042:DEG983042 DNZ983042:DOC983042 DXV983042:DXY983042 EHR983042:EHU983042 ERN983042:ERQ983042 FBJ983042:FBM983042 FLF983042:FLI983042 FVB983042:FVE983042 GEX983042:GFA983042 GOT983042:GOW983042 GYP983042:GYS983042 HIL983042:HIO983042 HSH983042:HSK983042 ICD983042:ICG983042 ILZ983042:IMC983042 IVV983042:IVY983042 JFR983042:JFU983042 JPN983042:JPQ983042 JZJ983042:JZM983042 KJF983042:KJI983042 KTB983042:KTE983042 LCX983042:LDA983042 LMT983042:LMW983042 LWP983042:LWS983042 MGL983042:MGO983042 MQH983042:MQK983042 NAD983042:NAG983042 NJZ983042:NKC983042 NTV983042:NTY983042 ODR983042:ODU983042 ONN983042:ONQ983042 OXJ983042:OXM983042 PHF983042:PHI983042 PRB983042:PRE983042 QAX983042:QBA983042 QKT983042:QKW983042 QUP983042:QUS983042 REL983042:REO983042 ROH983042:ROK983042 RYD983042:RYG983042 SHZ983042:SIC983042 SRV983042:SRY983042 TBR983042:TBU983042 TLN983042:TLQ983042 TVJ983042:TVM983042 UFF983042:UFI983042 UPB983042:UPE983042 UYX983042:UZA983042 VIT983042:VIW983042 VSP983042:VSS983042 WCL983042:WCO983042 WMH983042:WMK983042 Y10" xr:uid="{AA6B54E8-8ED2-44F0-A6A4-63FFDFC9E147}">
      <formula1>"様,御中"</formula1>
    </dataValidation>
  </dataValidations>
  <printOptions horizontalCentered="1"/>
  <pageMargins left="0.47244094488188981" right="0.39370078740157483" top="0.39370078740157483" bottom="0.39370078740157483"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dimension ref="A1:CS106"/>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62" t="s">
        <v>153</v>
      </c>
      <c r="AM1" s="562"/>
      <c r="AN1" s="562"/>
      <c r="AO1" s="562"/>
      <c r="AP1" s="563">
        <f>計算シート!$N$4</f>
        <v>0</v>
      </c>
      <c r="AQ1" s="563"/>
      <c r="AR1" s="563"/>
      <c r="AS1" s="563"/>
      <c r="AT1" s="563"/>
      <c r="AU1" s="563"/>
      <c r="AV1" s="563"/>
      <c r="AW1" s="563"/>
      <c r="AX1" s="563"/>
    </row>
    <row r="2" spans="1:97" ht="18" customHeight="1">
      <c r="AK2" s="90"/>
      <c r="AL2" s="571">
        <f ca="1">請求書!$AI$2</f>
        <v>45568</v>
      </c>
      <c r="AM2" s="571"/>
      <c r="AN2" s="571"/>
      <c r="AO2" s="571"/>
      <c r="AP2" s="571"/>
      <c r="AQ2" s="571"/>
      <c r="AR2" s="571"/>
      <c r="AS2" s="571"/>
      <c r="AT2" s="571"/>
      <c r="AU2" s="571"/>
      <c r="AV2" s="571"/>
      <c r="AW2" s="571"/>
      <c r="AX2" s="571"/>
      <c r="AZ2" s="11"/>
      <c r="BA2" s="11"/>
      <c r="BB2" s="11"/>
      <c r="BC2" s="11"/>
      <c r="BD2" s="11"/>
      <c r="BE2" s="11"/>
      <c r="BF2" s="11"/>
      <c r="BG2" s="11"/>
      <c r="BH2" s="11"/>
      <c r="BI2" s="11"/>
      <c r="BJ2" s="11"/>
      <c r="BK2" s="11"/>
      <c r="BL2" s="11"/>
      <c r="BM2" s="11"/>
      <c r="BN2" s="11"/>
      <c r="BO2" s="11"/>
      <c r="BP2" s="11"/>
      <c r="BQ2" s="11"/>
      <c r="BR2" s="11"/>
      <c r="BS2" s="11"/>
      <c r="BT2" s="11"/>
      <c r="BU2" s="116"/>
      <c r="BV2" s="116"/>
      <c r="BW2" s="116"/>
      <c r="BX2" s="116"/>
      <c r="BY2" s="116"/>
      <c r="BZ2" s="116"/>
      <c r="CA2" s="116"/>
      <c r="CB2" s="116"/>
      <c r="CC2" s="11"/>
      <c r="CD2" s="11"/>
      <c r="CE2" s="11"/>
      <c r="CF2" s="11"/>
      <c r="CG2" s="11"/>
      <c r="CH2" s="11"/>
      <c r="CI2" s="11"/>
      <c r="CJ2" s="11"/>
      <c r="CK2" s="12"/>
      <c r="CL2" s="12"/>
      <c r="CM2" s="12"/>
      <c r="CN2" s="13"/>
      <c r="CO2" s="13"/>
      <c r="CP2" s="13"/>
      <c r="CQ2" s="13"/>
      <c r="CR2" s="13"/>
      <c r="CS2" s="13"/>
    </row>
    <row r="3" spans="1:97" ht="18" customHeight="1">
      <c r="AR3" s="558"/>
      <c r="AS3" s="558"/>
      <c r="AT3" s="558"/>
      <c r="AZ3" s="11"/>
      <c r="BA3" s="11"/>
      <c r="BB3" s="11"/>
      <c r="BC3" s="11"/>
      <c r="BD3" s="11"/>
      <c r="BE3" s="11"/>
      <c r="BF3" s="11"/>
      <c r="BG3" s="11"/>
      <c r="BH3" s="11"/>
      <c r="BI3" s="11"/>
      <c r="BJ3" s="11"/>
      <c r="BK3" s="11"/>
      <c r="BL3" s="11"/>
      <c r="BM3" s="11"/>
      <c r="BN3" s="11"/>
      <c r="BO3" s="11"/>
      <c r="BP3" s="11"/>
      <c r="BQ3" s="11"/>
      <c r="BR3" s="11"/>
      <c r="BS3" s="11"/>
      <c r="BT3" s="11"/>
      <c r="BU3" s="116"/>
      <c r="BV3" s="116"/>
      <c r="BW3" s="116"/>
      <c r="BX3" s="116"/>
      <c r="BY3" s="116"/>
      <c r="BZ3" s="116"/>
      <c r="CA3" s="116"/>
      <c r="CB3" s="116"/>
      <c r="CC3" s="11"/>
      <c r="CD3" s="11"/>
      <c r="CE3" s="11"/>
      <c r="CF3" s="11"/>
      <c r="CG3" s="11"/>
      <c r="CH3" s="11"/>
      <c r="CI3" s="11"/>
      <c r="CJ3" s="11"/>
      <c r="CK3" s="12"/>
      <c r="CL3" s="12"/>
      <c r="CM3" s="12"/>
      <c r="CN3" s="13"/>
      <c r="CO3" s="13"/>
      <c r="CP3" s="13"/>
      <c r="CQ3" s="13"/>
      <c r="CR3" s="13"/>
      <c r="CS3" s="13"/>
    </row>
    <row r="4" spans="1:97" ht="6" customHeight="1">
      <c r="A4" s="564" t="s">
        <v>208</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Z4" s="11"/>
      <c r="BA4" s="11"/>
      <c r="BB4" s="11"/>
      <c r="BC4" s="11"/>
      <c r="BD4" s="11"/>
      <c r="BE4" s="11"/>
      <c r="BF4" s="11"/>
      <c r="BG4" s="11"/>
      <c r="BH4" s="11"/>
      <c r="BI4" s="11"/>
      <c r="BJ4" s="11"/>
      <c r="BK4" s="11"/>
      <c r="BL4" s="11"/>
      <c r="BM4" s="11"/>
      <c r="BN4" s="11"/>
      <c r="BO4" s="11"/>
      <c r="BP4" s="11"/>
      <c r="BQ4" s="11"/>
      <c r="BR4" s="11"/>
      <c r="BS4" s="11"/>
      <c r="BT4" s="11"/>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Z5" s="578"/>
      <c r="BA5" s="578"/>
      <c r="BB5" s="578"/>
      <c r="BC5" s="578"/>
      <c r="BD5" s="578"/>
      <c r="BE5" s="578"/>
      <c r="BF5" s="578"/>
      <c r="BG5" s="578"/>
      <c r="BH5" s="578"/>
      <c r="BI5" s="578"/>
      <c r="BJ5" s="578"/>
      <c r="BK5" s="578"/>
      <c r="BL5" s="578"/>
      <c r="BM5" s="578"/>
      <c r="BN5" s="578"/>
      <c r="BO5" s="578"/>
      <c r="BP5" s="578"/>
      <c r="BQ5" s="578"/>
      <c r="BR5" s="578"/>
      <c r="BS5" s="578"/>
      <c r="BT5" s="578"/>
      <c r="BU5" s="578"/>
      <c r="BV5" s="578"/>
      <c r="BW5" s="578"/>
      <c r="BX5" s="578"/>
      <c r="BY5" s="578"/>
      <c r="BZ5" s="578"/>
      <c r="CA5" s="578"/>
    </row>
    <row r="6" spans="1:97" s="16" customFormat="1" ht="18" customHeight="1">
      <c r="A6" s="564"/>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8"/>
      <c r="BZ6" s="578"/>
      <c r="CA6" s="578"/>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11"/>
      <c r="BA7" s="11"/>
      <c r="BB7" s="11"/>
      <c r="BC7" s="11"/>
      <c r="BD7" s="11"/>
      <c r="BE7" s="11"/>
      <c r="BF7" s="11"/>
      <c r="BG7" s="11"/>
      <c r="BH7" s="11"/>
      <c r="BI7" s="11"/>
      <c r="BJ7" s="11"/>
      <c r="BK7" s="11"/>
      <c r="BL7" s="11"/>
      <c r="BM7" s="11"/>
      <c r="BN7" s="11"/>
      <c r="BO7" s="11"/>
      <c r="BP7" s="11"/>
      <c r="BQ7" s="11"/>
      <c r="BR7" s="11"/>
      <c r="BS7" s="11"/>
      <c r="BT7" s="11"/>
    </row>
    <row r="8" spans="1:97" ht="18" customHeight="1">
      <c r="C8" s="576" t="str">
        <f>請求書!$C$8</f>
        <v/>
      </c>
      <c r="D8" s="576"/>
      <c r="E8" s="576"/>
      <c r="F8" s="576"/>
      <c r="G8" s="576"/>
      <c r="H8" s="576"/>
      <c r="I8" s="576"/>
      <c r="J8" s="576"/>
      <c r="K8" s="576"/>
      <c r="L8" s="576"/>
      <c r="M8" s="576"/>
      <c r="N8" s="576"/>
      <c r="O8" s="576"/>
      <c r="P8" s="576"/>
      <c r="Q8" s="576"/>
      <c r="R8" s="576"/>
      <c r="S8" s="576"/>
      <c r="T8" s="576"/>
      <c r="U8" s="576"/>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76"/>
      <c r="D9" s="576"/>
      <c r="E9" s="576"/>
      <c r="F9" s="576"/>
      <c r="G9" s="576"/>
      <c r="H9" s="576"/>
      <c r="I9" s="576"/>
      <c r="J9" s="576"/>
      <c r="K9" s="576"/>
      <c r="L9" s="576"/>
      <c r="M9" s="576"/>
      <c r="N9" s="576"/>
      <c r="O9" s="576"/>
      <c r="P9" s="576"/>
      <c r="Q9" s="576"/>
      <c r="R9" s="576"/>
      <c r="S9" s="576"/>
      <c r="T9" s="576"/>
      <c r="U9" s="576"/>
      <c r="V9" s="572" t="str">
        <f>請求書!$V$9</f>
        <v>御中</v>
      </c>
      <c r="W9" s="572"/>
      <c r="X9" s="572"/>
      <c r="Y9" s="40"/>
      <c r="Z9" s="40"/>
      <c r="AA9" s="1"/>
      <c r="AB9" s="1"/>
      <c r="AC9" s="1"/>
      <c r="AD9" s="1"/>
      <c r="AE9" s="1"/>
      <c r="AF9" s="1"/>
      <c r="AG9" s="1"/>
      <c r="AH9" s="1"/>
      <c r="AI9" s="1"/>
      <c r="AJ9" s="1"/>
      <c r="AK9" s="1"/>
      <c r="AL9" s="1"/>
      <c r="AM9" s="1"/>
      <c r="AN9" s="1"/>
      <c r="AZ9" s="117"/>
      <c r="BA9" s="116"/>
      <c r="BB9" s="116"/>
      <c r="BC9" s="116"/>
      <c r="BD9" s="116"/>
      <c r="BE9" s="116"/>
      <c r="BF9" s="116"/>
      <c r="BG9" s="116"/>
      <c r="BH9" s="116"/>
      <c r="BI9" s="116"/>
      <c r="BJ9" s="116"/>
      <c r="BK9" s="116"/>
      <c r="BL9" s="116"/>
      <c r="BM9" s="116"/>
      <c r="BN9" s="116"/>
      <c r="BO9" s="116"/>
      <c r="BP9" s="116"/>
      <c r="BQ9" s="11"/>
      <c r="BR9" s="11"/>
      <c r="BS9" s="11"/>
      <c r="BT9" s="11"/>
      <c r="BU9" s="11"/>
      <c r="BV9" s="11"/>
      <c r="BW9" s="11"/>
      <c r="BX9" s="11"/>
      <c r="BY9" s="11"/>
      <c r="BZ9" s="11"/>
      <c r="CA9" s="11"/>
      <c r="CB9" s="11"/>
      <c r="CC9" s="11"/>
      <c r="CD9" s="11"/>
      <c r="CE9" s="11"/>
      <c r="CF9" s="11"/>
      <c r="CG9" s="11"/>
      <c r="CH9" s="11"/>
      <c r="CI9" s="11"/>
      <c r="CJ9" s="11"/>
      <c r="CK9" s="12"/>
      <c r="CL9" s="12"/>
      <c r="CM9" s="12"/>
      <c r="CN9" s="13"/>
      <c r="CO9" s="13"/>
      <c r="CP9" s="13"/>
      <c r="CQ9" s="13"/>
      <c r="CR9" s="13"/>
      <c r="CS9" s="13"/>
    </row>
    <row r="10" spans="1:97" ht="18" customHeight="1" thickBot="1">
      <c r="C10" s="577"/>
      <c r="D10" s="577"/>
      <c r="E10" s="577"/>
      <c r="F10" s="577"/>
      <c r="G10" s="577"/>
      <c r="H10" s="577"/>
      <c r="I10" s="577"/>
      <c r="J10" s="577"/>
      <c r="K10" s="577"/>
      <c r="L10" s="577"/>
      <c r="M10" s="577"/>
      <c r="N10" s="577"/>
      <c r="O10" s="577"/>
      <c r="P10" s="577"/>
      <c r="Q10" s="577"/>
      <c r="R10" s="577"/>
      <c r="S10" s="577"/>
      <c r="T10" s="577"/>
      <c r="U10" s="577"/>
      <c r="V10" s="573"/>
      <c r="W10" s="573"/>
      <c r="X10" s="573"/>
      <c r="Y10" s="119"/>
      <c r="Z10" s="40"/>
      <c r="AA10" s="1"/>
      <c r="AB10" s="1"/>
      <c r="AC10" s="1"/>
      <c r="AD10" s="1"/>
      <c r="AE10" s="1"/>
      <c r="AF10" s="1"/>
      <c r="AG10" s="1"/>
      <c r="AH10" s="1"/>
      <c r="AI10" s="1"/>
      <c r="AJ10" s="1"/>
      <c r="AK10" s="1"/>
      <c r="AL10" s="1"/>
      <c r="AM10" s="1"/>
      <c r="AN10" s="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7"/>
      <c r="AB12" s="568"/>
      <c r="AC12" s="568"/>
      <c r="AD12" s="568"/>
      <c r="AE12" s="568"/>
      <c r="AF12" s="568"/>
      <c r="AG12" s="568"/>
      <c r="AH12" s="568"/>
      <c r="AI12" s="568"/>
      <c r="AJ12" s="568"/>
      <c r="AK12" s="568"/>
      <c r="AL12" s="568"/>
      <c r="AM12" s="568"/>
      <c r="AN12" s="568"/>
      <c r="AO12" s="568"/>
      <c r="AP12" s="568"/>
      <c r="AQ12" s="568"/>
      <c r="AR12" s="568"/>
      <c r="AS12" s="568"/>
      <c r="AT12" s="568"/>
      <c r="AU12" s="568"/>
      <c r="AV12" s="568"/>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69"/>
      <c r="AB13" s="570"/>
      <c r="AC13" s="570"/>
      <c r="AD13" s="570"/>
      <c r="AE13" s="570"/>
      <c r="AF13" s="570"/>
      <c r="AG13" s="570"/>
      <c r="AH13" s="570"/>
      <c r="AI13" s="570"/>
      <c r="AJ13" s="570"/>
      <c r="AK13" s="570"/>
      <c r="AL13" s="570"/>
      <c r="AM13" s="570"/>
      <c r="AN13" s="570"/>
      <c r="AO13" s="570"/>
      <c r="AP13" s="570"/>
      <c r="AQ13" s="570"/>
      <c r="AR13" s="570"/>
      <c r="AS13" s="570"/>
      <c r="AT13" s="570"/>
      <c r="AU13" s="570"/>
      <c r="AV13" s="570"/>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38" t="s">
        <v>209</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97" ht="18" customHeight="1">
      <c r="A18" s="1"/>
      <c r="B18" s="1"/>
    </row>
    <row r="19" spans="1:97" ht="18" customHeight="1">
      <c r="A19" s="539" t="s">
        <v>193</v>
      </c>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row>
    <row r="20" spans="1:97" ht="18" customHeight="1">
      <c r="A20" s="1"/>
      <c r="B20" s="1"/>
    </row>
    <row r="21" spans="1:97" s="1" customFormat="1" ht="18" customHeight="1">
      <c r="C21" s="540" t="s">
        <v>194</v>
      </c>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t="s">
        <v>195</v>
      </c>
      <c r="AI21" s="540"/>
      <c r="AJ21" s="540"/>
      <c r="AK21" s="540"/>
      <c r="AL21" s="540"/>
      <c r="AM21" s="540" t="s">
        <v>196</v>
      </c>
      <c r="AN21" s="540"/>
      <c r="AO21" s="540"/>
      <c r="AP21" s="540"/>
      <c r="AQ21" s="540"/>
      <c r="AR21" s="540" t="s">
        <v>197</v>
      </c>
      <c r="AS21" s="540"/>
      <c r="AT21" s="540"/>
      <c r="AU21" s="540"/>
      <c r="AV21" s="540"/>
    </row>
    <row r="22" spans="1:97" s="1" customFormat="1" ht="28.05" customHeight="1">
      <c r="C22" s="574" t="str">
        <f>請求書!$C22</f>
        <v xml:space="preserve">送 料   </v>
      </c>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5">
        <f>請求書!$AH22</f>
        <v>0</v>
      </c>
      <c r="AI22" s="575"/>
      <c r="AJ22" s="575"/>
      <c r="AK22" s="575"/>
      <c r="AL22" s="575"/>
      <c r="AM22" s="548">
        <f>請求書!$AM22</f>
        <v>1</v>
      </c>
      <c r="AN22" s="548"/>
      <c r="AO22" s="548"/>
      <c r="AP22" s="548"/>
      <c r="AQ22" s="548"/>
      <c r="AR22" s="550">
        <f>請求書!$AR22</f>
        <v>0</v>
      </c>
      <c r="AS22" s="550"/>
      <c r="AT22" s="550"/>
      <c r="AU22" s="550"/>
      <c r="AV22" s="550"/>
    </row>
    <row r="23" spans="1:97" s="1" customFormat="1" ht="28.05" customHeight="1">
      <c r="C23" s="574" t="str">
        <f>請求書!$C23</f>
        <v>以下余白　</v>
      </c>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5" t="str">
        <f>請求書!$AH23</f>
        <v>　</v>
      </c>
      <c r="AI23" s="575"/>
      <c r="AJ23" s="575"/>
      <c r="AK23" s="575"/>
      <c r="AL23" s="575"/>
      <c r="AM23" s="548" t="str">
        <f>請求書!$AM23</f>
        <v>　</v>
      </c>
      <c r="AN23" s="548"/>
      <c r="AO23" s="548"/>
      <c r="AP23" s="548"/>
      <c r="AQ23" s="548"/>
      <c r="AR23" s="550" t="str">
        <f>請求書!$AR23</f>
        <v/>
      </c>
      <c r="AS23" s="550"/>
      <c r="AT23" s="550"/>
      <c r="AU23" s="550"/>
      <c r="AV23" s="550"/>
    </row>
    <row r="24" spans="1:97" s="1" customFormat="1" ht="28.05" customHeight="1">
      <c r="C24" s="574" t="str">
        <f>請求書!$C24</f>
        <v/>
      </c>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5" t="str">
        <f>請求書!$AH24</f>
        <v/>
      </c>
      <c r="AI24" s="575"/>
      <c r="AJ24" s="575"/>
      <c r="AK24" s="575"/>
      <c r="AL24" s="575"/>
      <c r="AM24" s="548" t="str">
        <f>請求書!$AM24</f>
        <v/>
      </c>
      <c r="AN24" s="548"/>
      <c r="AO24" s="548"/>
      <c r="AP24" s="548"/>
      <c r="AQ24" s="548"/>
      <c r="AR24" s="550" t="str">
        <f>請求書!$AR24</f>
        <v/>
      </c>
      <c r="AS24" s="550"/>
      <c r="AT24" s="550"/>
      <c r="AU24" s="550"/>
      <c r="AV24" s="550"/>
    </row>
    <row r="25" spans="1:97" s="1" customFormat="1" ht="28.05" customHeight="1">
      <c r="C25" s="574" t="str">
        <f>請求書!$C25</f>
        <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5" t="str">
        <f>請求書!$AH25</f>
        <v/>
      </c>
      <c r="AI25" s="575"/>
      <c r="AJ25" s="575"/>
      <c r="AK25" s="575"/>
      <c r="AL25" s="575"/>
      <c r="AM25" s="548" t="str">
        <f>請求書!$AM25</f>
        <v/>
      </c>
      <c r="AN25" s="548"/>
      <c r="AO25" s="548"/>
      <c r="AP25" s="548"/>
      <c r="AQ25" s="548"/>
      <c r="AR25" s="550" t="str">
        <f>請求書!$AR25</f>
        <v/>
      </c>
      <c r="AS25" s="550"/>
      <c r="AT25" s="550"/>
      <c r="AU25" s="550"/>
      <c r="AV25" s="550"/>
    </row>
    <row r="26" spans="1:97" s="1" customFormat="1" ht="28.05" customHeight="1">
      <c r="C26" s="574" t="str">
        <f>請求書!$C26</f>
        <v/>
      </c>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5" t="str">
        <f>請求書!$AH26</f>
        <v/>
      </c>
      <c r="AI26" s="575"/>
      <c r="AJ26" s="575"/>
      <c r="AK26" s="575"/>
      <c r="AL26" s="575"/>
      <c r="AM26" s="548" t="str">
        <f>請求書!$AM26</f>
        <v/>
      </c>
      <c r="AN26" s="548"/>
      <c r="AO26" s="548"/>
      <c r="AP26" s="548"/>
      <c r="AQ26" s="548"/>
      <c r="AR26" s="550" t="str">
        <f>請求書!$AR26</f>
        <v/>
      </c>
      <c r="AS26" s="550"/>
      <c r="AT26" s="550"/>
      <c r="AU26" s="550"/>
      <c r="AV26" s="550"/>
    </row>
    <row r="27" spans="1:97" s="1" customFormat="1" ht="28.05" customHeight="1">
      <c r="C27" s="574" t="str">
        <f>請求書!$C27</f>
        <v/>
      </c>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5" t="str">
        <f>請求書!$AH27</f>
        <v/>
      </c>
      <c r="AI27" s="575"/>
      <c r="AJ27" s="575"/>
      <c r="AK27" s="575"/>
      <c r="AL27" s="575"/>
      <c r="AM27" s="548" t="str">
        <f>請求書!$AM27</f>
        <v/>
      </c>
      <c r="AN27" s="548"/>
      <c r="AO27" s="548"/>
      <c r="AP27" s="548"/>
      <c r="AQ27" s="548"/>
      <c r="AR27" s="550" t="str">
        <f>請求書!$AR27</f>
        <v/>
      </c>
      <c r="AS27" s="550"/>
      <c r="AT27" s="550"/>
      <c r="AU27" s="550"/>
      <c r="AV27" s="550"/>
    </row>
    <row r="28" spans="1:97" s="1" customFormat="1" ht="28.05" customHeight="1">
      <c r="C28" s="574" t="str">
        <f>請求書!$C28</f>
        <v/>
      </c>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5" t="str">
        <f>請求書!$AH28</f>
        <v/>
      </c>
      <c r="AI28" s="575"/>
      <c r="AJ28" s="575"/>
      <c r="AK28" s="575"/>
      <c r="AL28" s="575"/>
      <c r="AM28" s="548" t="str">
        <f>請求書!$AM28</f>
        <v/>
      </c>
      <c r="AN28" s="548"/>
      <c r="AO28" s="548"/>
      <c r="AP28" s="548"/>
      <c r="AQ28" s="548"/>
      <c r="AR28" s="550" t="str">
        <f>請求書!$AR28</f>
        <v/>
      </c>
      <c r="AS28" s="550"/>
      <c r="AT28" s="550"/>
      <c r="AU28" s="550"/>
      <c r="AV28" s="550"/>
    </row>
    <row r="29" spans="1:97" s="1" customFormat="1" ht="18" customHeight="1">
      <c r="N29" s="99"/>
      <c r="AB29" s="100"/>
      <c r="AH29" s="548" t="s">
        <v>2</v>
      </c>
      <c r="AI29" s="548"/>
      <c r="AJ29" s="548"/>
      <c r="AK29" s="548"/>
      <c r="AL29" s="548"/>
      <c r="AM29" s="548"/>
      <c r="AN29" s="548"/>
      <c r="AO29" s="548"/>
      <c r="AP29" s="548"/>
      <c r="AQ29" s="548"/>
      <c r="AR29" s="550">
        <f>請求書!$AR29</f>
        <v>0</v>
      </c>
      <c r="AS29" s="550"/>
      <c r="AT29" s="550"/>
      <c r="AU29" s="550"/>
      <c r="AV29" s="550"/>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9"/>
      <c r="CL29" s="19"/>
      <c r="CM29" s="19"/>
      <c r="CN29" s="20"/>
      <c r="CO29" s="20"/>
      <c r="CP29" s="20"/>
      <c r="CQ29" s="20"/>
      <c r="CR29" s="20"/>
      <c r="CS29" s="20"/>
    </row>
    <row r="30" spans="1:97" s="1" customFormat="1" ht="18" customHeight="1">
      <c r="N30" s="21"/>
      <c r="AH30" s="548" t="s">
        <v>1</v>
      </c>
      <c r="AI30" s="548"/>
      <c r="AJ30" s="548"/>
      <c r="AK30" s="548"/>
      <c r="AL30" s="548"/>
      <c r="AM30" s="548"/>
      <c r="AN30" s="548"/>
      <c r="AO30" s="548"/>
      <c r="AP30" s="548"/>
      <c r="AQ30" s="548"/>
      <c r="AR30" s="550">
        <f>請求書!$AR30</f>
        <v>0</v>
      </c>
      <c r="AS30" s="550"/>
      <c r="AT30" s="550"/>
      <c r="AU30" s="550"/>
      <c r="AV30" s="550"/>
      <c r="AZ30" s="18"/>
      <c r="BA30" s="553"/>
      <c r="BB30" s="553"/>
      <c r="BC30" s="553"/>
      <c r="BD30" s="553"/>
      <c r="BE30" s="553"/>
      <c r="BF30" s="553"/>
      <c r="BG30" s="553"/>
      <c r="BH30" s="553"/>
      <c r="BI30" s="553"/>
      <c r="BJ30" s="553"/>
      <c r="BK30" s="553"/>
      <c r="BL30" s="553"/>
      <c r="BM30" s="553"/>
      <c r="BN30" s="553"/>
      <c r="BO30" s="553"/>
      <c r="BP30" s="18"/>
      <c r="BQ30" s="18"/>
      <c r="BR30" s="18"/>
      <c r="BS30" s="18"/>
      <c r="BT30" s="18"/>
      <c r="BU30" s="18"/>
      <c r="BV30" s="18"/>
      <c r="BW30" s="18"/>
      <c r="BX30" s="18"/>
      <c r="BY30" s="18"/>
      <c r="BZ30" s="18"/>
      <c r="CA30" s="18"/>
      <c r="CB30" s="18"/>
      <c r="CC30" s="18"/>
      <c r="CD30" s="18"/>
      <c r="CE30" s="18"/>
      <c r="CF30" s="18"/>
      <c r="CG30" s="18"/>
      <c r="CH30" s="18"/>
      <c r="CI30" s="18"/>
      <c r="CJ30" s="18"/>
      <c r="CK30" s="19"/>
      <c r="CL30" s="19"/>
      <c r="CM30" s="19"/>
      <c r="CN30" s="20"/>
      <c r="CO30" s="20"/>
      <c r="CP30" s="20"/>
      <c r="CQ30" s="20"/>
      <c r="CR30" s="20"/>
      <c r="CS30" s="20"/>
    </row>
    <row r="31" spans="1:97" s="1" customFormat="1" ht="18" customHeight="1">
      <c r="N31" s="21"/>
      <c r="AH31" s="548" t="s">
        <v>213</v>
      </c>
      <c r="AI31" s="548"/>
      <c r="AJ31" s="548"/>
      <c r="AK31" s="548"/>
      <c r="AL31" s="548"/>
      <c r="AM31" s="548"/>
      <c r="AN31" s="548"/>
      <c r="AO31" s="548"/>
      <c r="AP31" s="548"/>
      <c r="AQ31" s="548"/>
      <c r="AR31" s="550">
        <f>請求書!$AR31</f>
        <v>0</v>
      </c>
      <c r="AS31" s="550"/>
      <c r="AT31" s="550"/>
      <c r="AU31" s="550"/>
      <c r="AV31" s="550"/>
      <c r="AZ31" s="18"/>
      <c r="BA31" s="553"/>
      <c r="BB31" s="553"/>
      <c r="BC31" s="553"/>
      <c r="BD31" s="553"/>
      <c r="BE31" s="553"/>
      <c r="BF31" s="553"/>
      <c r="BG31" s="553"/>
      <c r="BH31" s="553"/>
      <c r="BI31" s="553"/>
      <c r="BJ31" s="553"/>
      <c r="BK31" s="553"/>
      <c r="BL31" s="553"/>
      <c r="BM31" s="553"/>
      <c r="BN31" s="553"/>
      <c r="BO31" s="553"/>
      <c r="BP31" s="18"/>
      <c r="BQ31" s="18"/>
      <c r="BR31" s="18"/>
      <c r="BS31" s="18"/>
      <c r="BT31" s="18"/>
      <c r="BU31" s="18"/>
      <c r="BV31" s="18"/>
      <c r="BW31" s="18"/>
      <c r="BX31" s="18"/>
      <c r="BY31" s="18"/>
      <c r="BZ31" s="18"/>
      <c r="CA31" s="18"/>
      <c r="CB31" s="18"/>
      <c r="CC31" s="18"/>
      <c r="CD31" s="18"/>
      <c r="CE31" s="18"/>
      <c r="CF31" s="18"/>
      <c r="CG31" s="18"/>
      <c r="CH31" s="18"/>
      <c r="CI31" s="18"/>
      <c r="CJ31" s="18"/>
      <c r="CK31" s="19"/>
      <c r="CL31" s="19"/>
      <c r="CM31" s="19"/>
      <c r="CN31" s="20"/>
      <c r="CO31" s="20"/>
      <c r="CP31" s="20"/>
      <c r="CQ31" s="20"/>
      <c r="CR31" s="20"/>
      <c r="CS31" s="20"/>
    </row>
    <row r="32" spans="1:97" ht="18" customHeight="1">
      <c r="H32" s="1"/>
      <c r="I32" s="1"/>
      <c r="J32" s="1"/>
      <c r="K32" s="1"/>
      <c r="L32" s="1"/>
      <c r="M32" s="1"/>
      <c r="N32" s="21"/>
      <c r="O32" s="1"/>
      <c r="P32" s="1"/>
      <c r="Q32" s="1"/>
      <c r="R32" s="1"/>
      <c r="S32" s="1"/>
      <c r="AH32" s="98"/>
      <c r="AI32" s="98"/>
      <c r="AJ32" s="98"/>
      <c r="AK32" s="98"/>
      <c r="AL32" s="98"/>
      <c r="AM32" s="98"/>
      <c r="AN32" s="98"/>
      <c r="AO32" s="98"/>
      <c r="AP32" s="98"/>
      <c r="AQ32" s="98"/>
      <c r="AR32" s="101"/>
      <c r="AS32" s="101"/>
      <c r="AT32" s="101"/>
      <c r="AU32" s="101"/>
      <c r="AV32" s="101"/>
      <c r="AZ32" s="554"/>
      <c r="BA32" s="554"/>
      <c r="BB32" s="554"/>
      <c r="BC32" s="554"/>
      <c r="BD32" s="554"/>
      <c r="BE32" s="554"/>
      <c r="BF32" s="554"/>
      <c r="BG32" s="554"/>
      <c r="BH32" s="554"/>
      <c r="BI32" s="554"/>
      <c r="BJ32" s="554"/>
      <c r="BK32" s="554"/>
      <c r="BL32" s="554"/>
      <c r="BM32" s="554"/>
      <c r="BN32" s="554"/>
      <c r="BO32" s="554"/>
      <c r="BP32" s="554"/>
      <c r="BQ32" s="554"/>
      <c r="BR32" s="11"/>
      <c r="BS32" s="11"/>
      <c r="BT32" s="11"/>
      <c r="BU32" s="11"/>
      <c r="BV32" s="11"/>
      <c r="BW32" s="11"/>
      <c r="BX32" s="11"/>
      <c r="BY32" s="11"/>
      <c r="BZ32" s="11"/>
      <c r="CA32" s="11"/>
      <c r="CB32" s="11"/>
      <c r="CC32" s="11"/>
      <c r="CD32" s="11"/>
      <c r="CE32" s="11"/>
      <c r="CF32" s="11"/>
      <c r="CG32" s="11"/>
      <c r="CH32" s="11"/>
      <c r="CI32" s="11"/>
      <c r="CJ32" s="11"/>
      <c r="CK32" s="12"/>
      <c r="CL32" s="12"/>
      <c r="CM32" s="12"/>
      <c r="CN32" s="13"/>
      <c r="CO32" s="13"/>
      <c r="CP32" s="13"/>
      <c r="CQ32" s="13"/>
      <c r="CR32" s="13"/>
      <c r="CS32" s="13"/>
    </row>
    <row r="33" spans="8:97" ht="30" customHeight="1" thickBot="1">
      <c r="H33" s="539" t="s">
        <v>207</v>
      </c>
      <c r="I33" s="539"/>
      <c r="J33" s="539"/>
      <c r="K33" s="539"/>
      <c r="L33" s="539"/>
      <c r="M33" s="539"/>
      <c r="N33" s="539"/>
      <c r="O33" s="555">
        <f>請求書!O33</f>
        <v>0</v>
      </c>
      <c r="P33" s="555"/>
      <c r="Q33" s="555"/>
      <c r="R33" s="555"/>
      <c r="S33" s="555"/>
      <c r="T33" s="555"/>
      <c r="U33" s="555"/>
      <c r="V33" s="555"/>
      <c r="W33" s="555"/>
      <c r="X33" s="555"/>
      <c r="Y33" s="555"/>
      <c r="Z33" s="555"/>
      <c r="AA33" s="555"/>
      <c r="AB33" s="555"/>
      <c r="AC33" s="555"/>
      <c r="AD33" s="555"/>
      <c r="AE33" s="555"/>
      <c r="AF33" s="555"/>
      <c r="AG33" s="555"/>
      <c r="AH33" s="555"/>
      <c r="AI33" s="555"/>
      <c r="AJ33" s="555"/>
      <c r="AK33" s="102" t="s">
        <v>199</v>
      </c>
      <c r="AL33" s="103"/>
      <c r="AM33" s="1"/>
      <c r="AN33" s="1"/>
      <c r="AO33" s="1"/>
      <c r="AP33" s="1"/>
      <c r="AZ33" s="554"/>
      <c r="BA33" s="554"/>
      <c r="BB33" s="554"/>
      <c r="BC33" s="554"/>
      <c r="BD33" s="554"/>
      <c r="BE33" s="554"/>
      <c r="BF33" s="554"/>
      <c r="BG33" s="554"/>
      <c r="BH33" s="554"/>
      <c r="BI33" s="554"/>
      <c r="BJ33" s="554"/>
      <c r="BK33" s="554"/>
      <c r="BL33" s="554"/>
      <c r="BM33" s="554"/>
      <c r="BN33" s="554"/>
      <c r="BO33" s="554"/>
      <c r="BP33" s="554"/>
      <c r="BQ33" s="554"/>
      <c r="BR33" s="14"/>
      <c r="BS33" s="14"/>
      <c r="BT33" s="14"/>
      <c r="BU33" s="14"/>
      <c r="BV33" s="14"/>
      <c r="BW33" s="14"/>
      <c r="BX33" s="14"/>
      <c r="BY33" s="14"/>
      <c r="BZ33" s="14"/>
      <c r="CA33" s="14"/>
      <c r="CB33" s="14"/>
      <c r="CC33" s="14"/>
      <c r="CD33" s="14"/>
      <c r="CE33" s="14"/>
      <c r="CF33" s="14"/>
      <c r="CG33" s="14"/>
      <c r="CH33" s="14"/>
      <c r="CI33" s="14"/>
      <c r="CJ33" s="14"/>
      <c r="CK33" s="12"/>
      <c r="CL33" s="12"/>
      <c r="CM33" s="12"/>
      <c r="CN33" s="15"/>
      <c r="CO33" s="15"/>
      <c r="CP33" s="15"/>
      <c r="CQ33" s="15"/>
      <c r="CR33" s="15"/>
      <c r="CS33" s="15"/>
    </row>
    <row r="34" spans="8:97" ht="18" customHeight="1">
      <c r="H34" s="1"/>
      <c r="I34" s="1"/>
      <c r="J34" s="1"/>
      <c r="K34" s="1"/>
      <c r="L34" s="1"/>
      <c r="M34" s="1"/>
      <c r="N34" s="1"/>
      <c r="O34" s="556"/>
      <c r="P34" s="556"/>
      <c r="Q34" s="556"/>
      <c r="R34" s="556"/>
      <c r="S34" s="556"/>
      <c r="T34" s="556"/>
      <c r="U34" s="556"/>
      <c r="V34" s="556"/>
      <c r="W34" s="556"/>
      <c r="X34" s="556"/>
      <c r="Y34" s="556"/>
      <c r="Z34" s="556"/>
      <c r="AA34" s="556"/>
      <c r="AB34" s="556"/>
      <c r="AC34" s="556"/>
      <c r="AD34" s="556"/>
      <c r="AE34" s="556"/>
      <c r="AF34" s="557"/>
      <c r="AG34" s="557"/>
      <c r="AH34" s="557"/>
      <c r="AI34" s="557"/>
      <c r="AJ34" s="10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2"/>
      <c r="CL34" s="12"/>
      <c r="CM34" s="12"/>
      <c r="CN34" s="15"/>
      <c r="CO34" s="15"/>
      <c r="CP34" s="15"/>
      <c r="CQ34" s="15"/>
      <c r="CR34" s="15"/>
      <c r="CS34" s="15"/>
    </row>
    <row r="35" spans="8:97" ht="18" customHeight="1">
      <c r="U35" s="1"/>
      <c r="V35" s="1"/>
      <c r="W35" s="1"/>
      <c r="X35" s="1"/>
      <c r="Y35" s="1"/>
      <c r="Z35" s="1"/>
      <c r="AA35" s="1"/>
      <c r="AB35" s="1"/>
      <c r="AC35" s="1"/>
      <c r="AD35" s="100"/>
      <c r="AJ35" s="100"/>
      <c r="AK35" s="1"/>
      <c r="AL35" s="100"/>
      <c r="AM35" s="25"/>
      <c r="BF35" s="27"/>
      <c r="BK35" s="28"/>
    </row>
    <row r="36" spans="8:97" ht="18" customHeight="1">
      <c r="N36" s="1"/>
      <c r="O36" s="1"/>
      <c r="P36" s="1"/>
      <c r="Q36" s="1"/>
      <c r="R36" s="1"/>
      <c r="S36" s="1"/>
      <c r="T36" s="1"/>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4"/>
      <c r="CL36" s="4"/>
      <c r="CM36" s="4"/>
      <c r="CN36" s="4"/>
      <c r="CO36" s="4"/>
      <c r="CP36" s="4"/>
      <c r="CQ36" s="4"/>
      <c r="CR36" s="4"/>
      <c r="CS36" s="4"/>
    </row>
    <row r="37" spans="8:97" ht="18" customHeight="1">
      <c r="N37" s="21"/>
      <c r="O37" s="1"/>
      <c r="P37" s="1"/>
      <c r="Q37" s="1"/>
      <c r="R37" s="1"/>
      <c r="S37" s="1"/>
      <c r="T37" s="1"/>
      <c r="U37" s="1"/>
      <c r="V37" s="1"/>
      <c r="W37" s="1"/>
      <c r="X37" s="1"/>
      <c r="Y37" s="1"/>
      <c r="Z37" s="1"/>
      <c r="AA37" s="1"/>
      <c r="AB37" s="100"/>
      <c r="AH37" s="100"/>
      <c r="AI37" s="1"/>
      <c r="AJ37" s="100"/>
      <c r="AK37" s="556"/>
      <c r="AL37" s="558"/>
      <c r="AM37" s="558"/>
      <c r="AN37" s="558"/>
      <c r="AO37" s="558"/>
      <c r="AP37" s="558"/>
      <c r="AQ37" s="558"/>
      <c r="AR37" s="558"/>
      <c r="AS37" s="558"/>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2"/>
      <c r="CL37" s="12"/>
      <c r="CM37" s="12"/>
      <c r="CN37" s="13"/>
      <c r="CO37" s="13"/>
      <c r="CP37" s="13"/>
      <c r="CQ37" s="13"/>
      <c r="CR37" s="13"/>
      <c r="CS37" s="13"/>
    </row>
    <row r="38" spans="8:97" ht="18" customHeight="1">
      <c r="S38" s="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2"/>
      <c r="CL38" s="12"/>
      <c r="CM38" s="12"/>
      <c r="CN38" s="13"/>
      <c r="CO38" s="13"/>
      <c r="CP38" s="13"/>
      <c r="CQ38" s="13"/>
      <c r="CR38" s="13"/>
      <c r="CS38" s="13"/>
    </row>
    <row r="39" spans="8:97" ht="18" customHeight="1">
      <c r="BF39" s="27"/>
      <c r="BK39" s="27"/>
    </row>
    <row r="40" spans="8:97" ht="18" customHeight="1">
      <c r="BF40" s="27"/>
    </row>
    <row r="41" spans="8:97" ht="18" customHeight="1">
      <c r="BF41" s="27"/>
    </row>
    <row r="42" spans="8:97" ht="18" customHeight="1">
      <c r="BF42" s="27"/>
    </row>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sheetData>
  <mergeCells count="59">
    <mergeCell ref="AR28:AV28"/>
    <mergeCell ref="AP1:AX1"/>
    <mergeCell ref="AR3:AT3"/>
    <mergeCell ref="A4:AX6"/>
    <mergeCell ref="C8:U10"/>
    <mergeCell ref="AL2:AX2"/>
    <mergeCell ref="V9:X10"/>
    <mergeCell ref="C17:AL17"/>
    <mergeCell ref="A19:AX19"/>
    <mergeCell ref="C21:AG21"/>
    <mergeCell ref="AH21:AL21"/>
    <mergeCell ref="AM21:AQ21"/>
    <mergeCell ref="AR21:AV21"/>
    <mergeCell ref="AH24:AL24"/>
    <mergeCell ref="AM24:AQ24"/>
    <mergeCell ref="AR24:AV24"/>
    <mergeCell ref="AH25:AL25"/>
    <mergeCell ref="O34:AE34"/>
    <mergeCell ref="AF34:AI34"/>
    <mergeCell ref="AH28:AL28"/>
    <mergeCell ref="AH30:AQ30"/>
    <mergeCell ref="AM28:AQ28"/>
    <mergeCell ref="C25:AG25"/>
    <mergeCell ref="AM25:AQ25"/>
    <mergeCell ref="H33:N33"/>
    <mergeCell ref="O33:AJ33"/>
    <mergeCell ref="C28:AG28"/>
    <mergeCell ref="C24:AG24"/>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Z5:CA6"/>
    <mergeCell ref="AA12:AV12"/>
    <mergeCell ref="AA13:AV13"/>
    <mergeCell ref="AZ33:BQ33"/>
    <mergeCell ref="AH29:AQ29"/>
    <mergeCell ref="AR29:AV29"/>
    <mergeCell ref="AH31:AQ31"/>
    <mergeCell ref="AR31:AV31"/>
    <mergeCell ref="BA31:BO31"/>
    <mergeCell ref="AZ32:BQ32"/>
    <mergeCell ref="BA30:BO30"/>
    <mergeCell ref="C23:AG23"/>
    <mergeCell ref="AH23:AL23"/>
    <mergeCell ref="AM23:AQ23"/>
    <mergeCell ref="AR23:AV23"/>
    <mergeCell ref="AR30:AV30"/>
  </mergeCells>
  <phoneticPr fontId="10"/>
  <dataValidations count="1">
    <dataValidation type="list" allowBlank="1" showInputMessage="1" showErrorMessage="1" sqref="WWD983047:WWG983047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3:Y65543 JR65543:JU65543 TN65543:TQ65543 ADJ65543:ADM65543 ANF65543:ANI65543 AXB65543:AXE65543 BGX65543:BHA65543 BQT65543:BQW65543 CAP65543:CAS65543 CKL65543:CKO65543 CUH65543:CUK65543 DED65543:DEG65543 DNZ65543:DOC65543 DXV65543:DXY65543 EHR65543:EHU65543 ERN65543:ERQ65543 FBJ65543:FBM65543 FLF65543:FLI65543 FVB65543:FVE65543 GEX65543:GFA65543 GOT65543:GOW65543 GYP65543:GYS65543 HIL65543:HIO65543 HSH65543:HSK65543 ICD65543:ICG65543 ILZ65543:IMC65543 IVV65543:IVY65543 JFR65543:JFU65543 JPN65543:JPQ65543 JZJ65543:JZM65543 KJF65543:KJI65543 KTB65543:KTE65543 LCX65543:LDA65543 LMT65543:LMW65543 LWP65543:LWS65543 MGL65543:MGO65543 MQH65543:MQK65543 NAD65543:NAG65543 NJZ65543:NKC65543 NTV65543:NTY65543 ODR65543:ODU65543 ONN65543:ONQ65543 OXJ65543:OXM65543 PHF65543:PHI65543 PRB65543:PRE65543 QAX65543:QBA65543 QKT65543:QKW65543 QUP65543:QUS65543 REL65543:REO65543 ROH65543:ROK65543 RYD65543:RYG65543 SHZ65543:SIC65543 SRV65543:SRY65543 TBR65543:TBU65543 TLN65543:TLQ65543 TVJ65543:TVM65543 UFF65543:UFI65543 UPB65543:UPE65543 UYX65543:UZA65543 VIT65543:VIW65543 VSP65543:VSS65543 WCL65543:WCO65543 WMH65543:WMK65543 WWD65543:WWG65543 V131079:Y131079 JR131079:JU131079 TN131079:TQ131079 ADJ131079:ADM131079 ANF131079:ANI131079 AXB131079:AXE131079 BGX131079:BHA131079 BQT131079:BQW131079 CAP131079:CAS131079 CKL131079:CKO131079 CUH131079:CUK131079 DED131079:DEG131079 DNZ131079:DOC131079 DXV131079:DXY131079 EHR131079:EHU131079 ERN131079:ERQ131079 FBJ131079:FBM131079 FLF131079:FLI131079 FVB131079:FVE131079 GEX131079:GFA131079 GOT131079:GOW131079 GYP131079:GYS131079 HIL131079:HIO131079 HSH131079:HSK131079 ICD131079:ICG131079 ILZ131079:IMC131079 IVV131079:IVY131079 JFR131079:JFU131079 JPN131079:JPQ131079 JZJ131079:JZM131079 KJF131079:KJI131079 KTB131079:KTE131079 LCX131079:LDA131079 LMT131079:LMW131079 LWP131079:LWS131079 MGL131079:MGO131079 MQH131079:MQK131079 NAD131079:NAG131079 NJZ131079:NKC131079 NTV131079:NTY131079 ODR131079:ODU131079 ONN131079:ONQ131079 OXJ131079:OXM131079 PHF131079:PHI131079 PRB131079:PRE131079 QAX131079:QBA131079 QKT131079:QKW131079 QUP131079:QUS131079 REL131079:REO131079 ROH131079:ROK131079 RYD131079:RYG131079 SHZ131079:SIC131079 SRV131079:SRY131079 TBR131079:TBU131079 TLN131079:TLQ131079 TVJ131079:TVM131079 UFF131079:UFI131079 UPB131079:UPE131079 UYX131079:UZA131079 VIT131079:VIW131079 VSP131079:VSS131079 WCL131079:WCO131079 WMH131079:WMK131079 WWD131079:WWG131079 V196615:Y196615 JR196615:JU196615 TN196615:TQ196615 ADJ196615:ADM196615 ANF196615:ANI196615 AXB196615:AXE196615 BGX196615:BHA196615 BQT196615:BQW196615 CAP196615:CAS196615 CKL196615:CKO196615 CUH196615:CUK196615 DED196615:DEG196615 DNZ196615:DOC196615 DXV196615:DXY196615 EHR196615:EHU196615 ERN196615:ERQ196615 FBJ196615:FBM196615 FLF196615:FLI196615 FVB196615:FVE196615 GEX196615:GFA196615 GOT196615:GOW196615 GYP196615:GYS196615 HIL196615:HIO196615 HSH196615:HSK196615 ICD196615:ICG196615 ILZ196615:IMC196615 IVV196615:IVY196615 JFR196615:JFU196615 JPN196615:JPQ196615 JZJ196615:JZM196615 KJF196615:KJI196615 KTB196615:KTE196615 LCX196615:LDA196615 LMT196615:LMW196615 LWP196615:LWS196615 MGL196615:MGO196615 MQH196615:MQK196615 NAD196615:NAG196615 NJZ196615:NKC196615 NTV196615:NTY196615 ODR196615:ODU196615 ONN196615:ONQ196615 OXJ196615:OXM196615 PHF196615:PHI196615 PRB196615:PRE196615 QAX196615:QBA196615 QKT196615:QKW196615 QUP196615:QUS196615 REL196615:REO196615 ROH196615:ROK196615 RYD196615:RYG196615 SHZ196615:SIC196615 SRV196615:SRY196615 TBR196615:TBU196615 TLN196615:TLQ196615 TVJ196615:TVM196615 UFF196615:UFI196615 UPB196615:UPE196615 UYX196615:UZA196615 VIT196615:VIW196615 VSP196615:VSS196615 WCL196615:WCO196615 WMH196615:WMK196615 WWD196615:WWG196615 V262151:Y262151 JR262151:JU262151 TN262151:TQ262151 ADJ262151:ADM262151 ANF262151:ANI262151 AXB262151:AXE262151 BGX262151:BHA262151 BQT262151:BQW262151 CAP262151:CAS262151 CKL262151:CKO262151 CUH262151:CUK262151 DED262151:DEG262151 DNZ262151:DOC262151 DXV262151:DXY262151 EHR262151:EHU262151 ERN262151:ERQ262151 FBJ262151:FBM262151 FLF262151:FLI262151 FVB262151:FVE262151 GEX262151:GFA262151 GOT262151:GOW262151 GYP262151:GYS262151 HIL262151:HIO262151 HSH262151:HSK262151 ICD262151:ICG262151 ILZ262151:IMC262151 IVV262151:IVY262151 JFR262151:JFU262151 JPN262151:JPQ262151 JZJ262151:JZM262151 KJF262151:KJI262151 KTB262151:KTE262151 LCX262151:LDA262151 LMT262151:LMW262151 LWP262151:LWS262151 MGL262151:MGO262151 MQH262151:MQK262151 NAD262151:NAG262151 NJZ262151:NKC262151 NTV262151:NTY262151 ODR262151:ODU262151 ONN262151:ONQ262151 OXJ262151:OXM262151 PHF262151:PHI262151 PRB262151:PRE262151 QAX262151:QBA262151 QKT262151:QKW262151 QUP262151:QUS262151 REL262151:REO262151 ROH262151:ROK262151 RYD262151:RYG262151 SHZ262151:SIC262151 SRV262151:SRY262151 TBR262151:TBU262151 TLN262151:TLQ262151 TVJ262151:TVM262151 UFF262151:UFI262151 UPB262151:UPE262151 UYX262151:UZA262151 VIT262151:VIW262151 VSP262151:VSS262151 WCL262151:WCO262151 WMH262151:WMK262151 WWD262151:WWG262151 V327687:Y327687 JR327687:JU327687 TN327687:TQ327687 ADJ327687:ADM327687 ANF327687:ANI327687 AXB327687:AXE327687 BGX327687:BHA327687 BQT327687:BQW327687 CAP327687:CAS327687 CKL327687:CKO327687 CUH327687:CUK327687 DED327687:DEG327687 DNZ327687:DOC327687 DXV327687:DXY327687 EHR327687:EHU327687 ERN327687:ERQ327687 FBJ327687:FBM327687 FLF327687:FLI327687 FVB327687:FVE327687 GEX327687:GFA327687 GOT327687:GOW327687 GYP327687:GYS327687 HIL327687:HIO327687 HSH327687:HSK327687 ICD327687:ICG327687 ILZ327687:IMC327687 IVV327687:IVY327687 JFR327687:JFU327687 JPN327687:JPQ327687 JZJ327687:JZM327687 KJF327687:KJI327687 KTB327687:KTE327687 LCX327687:LDA327687 LMT327687:LMW327687 LWP327687:LWS327687 MGL327687:MGO327687 MQH327687:MQK327687 NAD327687:NAG327687 NJZ327687:NKC327687 NTV327687:NTY327687 ODR327687:ODU327687 ONN327687:ONQ327687 OXJ327687:OXM327687 PHF327687:PHI327687 PRB327687:PRE327687 QAX327687:QBA327687 QKT327687:QKW327687 QUP327687:QUS327687 REL327687:REO327687 ROH327687:ROK327687 RYD327687:RYG327687 SHZ327687:SIC327687 SRV327687:SRY327687 TBR327687:TBU327687 TLN327687:TLQ327687 TVJ327687:TVM327687 UFF327687:UFI327687 UPB327687:UPE327687 UYX327687:UZA327687 VIT327687:VIW327687 VSP327687:VSS327687 WCL327687:WCO327687 WMH327687:WMK327687 WWD327687:WWG327687 V393223:Y393223 JR393223:JU393223 TN393223:TQ393223 ADJ393223:ADM393223 ANF393223:ANI393223 AXB393223:AXE393223 BGX393223:BHA393223 BQT393223:BQW393223 CAP393223:CAS393223 CKL393223:CKO393223 CUH393223:CUK393223 DED393223:DEG393223 DNZ393223:DOC393223 DXV393223:DXY393223 EHR393223:EHU393223 ERN393223:ERQ393223 FBJ393223:FBM393223 FLF393223:FLI393223 FVB393223:FVE393223 GEX393223:GFA393223 GOT393223:GOW393223 GYP393223:GYS393223 HIL393223:HIO393223 HSH393223:HSK393223 ICD393223:ICG393223 ILZ393223:IMC393223 IVV393223:IVY393223 JFR393223:JFU393223 JPN393223:JPQ393223 JZJ393223:JZM393223 KJF393223:KJI393223 KTB393223:KTE393223 LCX393223:LDA393223 LMT393223:LMW393223 LWP393223:LWS393223 MGL393223:MGO393223 MQH393223:MQK393223 NAD393223:NAG393223 NJZ393223:NKC393223 NTV393223:NTY393223 ODR393223:ODU393223 ONN393223:ONQ393223 OXJ393223:OXM393223 PHF393223:PHI393223 PRB393223:PRE393223 QAX393223:QBA393223 QKT393223:QKW393223 QUP393223:QUS393223 REL393223:REO393223 ROH393223:ROK393223 RYD393223:RYG393223 SHZ393223:SIC393223 SRV393223:SRY393223 TBR393223:TBU393223 TLN393223:TLQ393223 TVJ393223:TVM393223 UFF393223:UFI393223 UPB393223:UPE393223 UYX393223:UZA393223 VIT393223:VIW393223 VSP393223:VSS393223 WCL393223:WCO393223 WMH393223:WMK393223 WWD393223:WWG393223 V458759:Y458759 JR458759:JU458759 TN458759:TQ458759 ADJ458759:ADM458759 ANF458759:ANI458759 AXB458759:AXE458759 BGX458759:BHA458759 BQT458759:BQW458759 CAP458759:CAS458759 CKL458759:CKO458759 CUH458759:CUK458759 DED458759:DEG458759 DNZ458759:DOC458759 DXV458759:DXY458759 EHR458759:EHU458759 ERN458759:ERQ458759 FBJ458759:FBM458759 FLF458759:FLI458759 FVB458759:FVE458759 GEX458759:GFA458759 GOT458759:GOW458759 GYP458759:GYS458759 HIL458759:HIO458759 HSH458759:HSK458759 ICD458759:ICG458759 ILZ458759:IMC458759 IVV458759:IVY458759 JFR458759:JFU458759 JPN458759:JPQ458759 JZJ458759:JZM458759 KJF458759:KJI458759 KTB458759:KTE458759 LCX458759:LDA458759 LMT458759:LMW458759 LWP458759:LWS458759 MGL458759:MGO458759 MQH458759:MQK458759 NAD458759:NAG458759 NJZ458759:NKC458759 NTV458759:NTY458759 ODR458759:ODU458759 ONN458759:ONQ458759 OXJ458759:OXM458759 PHF458759:PHI458759 PRB458759:PRE458759 QAX458759:QBA458759 QKT458759:QKW458759 QUP458759:QUS458759 REL458759:REO458759 ROH458759:ROK458759 RYD458759:RYG458759 SHZ458759:SIC458759 SRV458759:SRY458759 TBR458759:TBU458759 TLN458759:TLQ458759 TVJ458759:TVM458759 UFF458759:UFI458759 UPB458759:UPE458759 UYX458759:UZA458759 VIT458759:VIW458759 VSP458759:VSS458759 WCL458759:WCO458759 WMH458759:WMK458759 WWD458759:WWG458759 V524295:Y524295 JR524295:JU524295 TN524295:TQ524295 ADJ524295:ADM524295 ANF524295:ANI524295 AXB524295:AXE524295 BGX524295:BHA524295 BQT524295:BQW524295 CAP524295:CAS524295 CKL524295:CKO524295 CUH524295:CUK524295 DED524295:DEG524295 DNZ524295:DOC524295 DXV524295:DXY524295 EHR524295:EHU524295 ERN524295:ERQ524295 FBJ524295:FBM524295 FLF524295:FLI524295 FVB524295:FVE524295 GEX524295:GFA524295 GOT524295:GOW524295 GYP524295:GYS524295 HIL524295:HIO524295 HSH524295:HSK524295 ICD524295:ICG524295 ILZ524295:IMC524295 IVV524295:IVY524295 JFR524295:JFU524295 JPN524295:JPQ524295 JZJ524295:JZM524295 KJF524295:KJI524295 KTB524295:KTE524295 LCX524295:LDA524295 LMT524295:LMW524295 LWP524295:LWS524295 MGL524295:MGO524295 MQH524295:MQK524295 NAD524295:NAG524295 NJZ524295:NKC524295 NTV524295:NTY524295 ODR524295:ODU524295 ONN524295:ONQ524295 OXJ524295:OXM524295 PHF524295:PHI524295 PRB524295:PRE524295 QAX524295:QBA524295 QKT524295:QKW524295 QUP524295:QUS524295 REL524295:REO524295 ROH524295:ROK524295 RYD524295:RYG524295 SHZ524295:SIC524295 SRV524295:SRY524295 TBR524295:TBU524295 TLN524295:TLQ524295 TVJ524295:TVM524295 UFF524295:UFI524295 UPB524295:UPE524295 UYX524295:UZA524295 VIT524295:VIW524295 VSP524295:VSS524295 WCL524295:WCO524295 WMH524295:WMK524295 WWD524295:WWG524295 V589831:Y589831 JR589831:JU589831 TN589831:TQ589831 ADJ589831:ADM589831 ANF589831:ANI589831 AXB589831:AXE589831 BGX589831:BHA589831 BQT589831:BQW589831 CAP589831:CAS589831 CKL589831:CKO589831 CUH589831:CUK589831 DED589831:DEG589831 DNZ589831:DOC589831 DXV589831:DXY589831 EHR589831:EHU589831 ERN589831:ERQ589831 FBJ589831:FBM589831 FLF589831:FLI589831 FVB589831:FVE589831 GEX589831:GFA589831 GOT589831:GOW589831 GYP589831:GYS589831 HIL589831:HIO589831 HSH589831:HSK589831 ICD589831:ICG589831 ILZ589831:IMC589831 IVV589831:IVY589831 JFR589831:JFU589831 JPN589831:JPQ589831 JZJ589831:JZM589831 KJF589831:KJI589831 KTB589831:KTE589831 LCX589831:LDA589831 LMT589831:LMW589831 LWP589831:LWS589831 MGL589831:MGO589831 MQH589831:MQK589831 NAD589831:NAG589831 NJZ589831:NKC589831 NTV589831:NTY589831 ODR589831:ODU589831 ONN589831:ONQ589831 OXJ589831:OXM589831 PHF589831:PHI589831 PRB589831:PRE589831 QAX589831:QBA589831 QKT589831:QKW589831 QUP589831:QUS589831 REL589831:REO589831 ROH589831:ROK589831 RYD589831:RYG589831 SHZ589831:SIC589831 SRV589831:SRY589831 TBR589831:TBU589831 TLN589831:TLQ589831 TVJ589831:TVM589831 UFF589831:UFI589831 UPB589831:UPE589831 UYX589831:UZA589831 VIT589831:VIW589831 VSP589831:VSS589831 WCL589831:WCO589831 WMH589831:WMK589831 WWD589831:WWG589831 V655367:Y655367 JR655367:JU655367 TN655367:TQ655367 ADJ655367:ADM655367 ANF655367:ANI655367 AXB655367:AXE655367 BGX655367:BHA655367 BQT655367:BQW655367 CAP655367:CAS655367 CKL655367:CKO655367 CUH655367:CUK655367 DED655367:DEG655367 DNZ655367:DOC655367 DXV655367:DXY655367 EHR655367:EHU655367 ERN655367:ERQ655367 FBJ655367:FBM655367 FLF655367:FLI655367 FVB655367:FVE655367 GEX655367:GFA655367 GOT655367:GOW655367 GYP655367:GYS655367 HIL655367:HIO655367 HSH655367:HSK655367 ICD655367:ICG655367 ILZ655367:IMC655367 IVV655367:IVY655367 JFR655367:JFU655367 JPN655367:JPQ655367 JZJ655367:JZM655367 KJF655367:KJI655367 KTB655367:KTE655367 LCX655367:LDA655367 LMT655367:LMW655367 LWP655367:LWS655367 MGL655367:MGO655367 MQH655367:MQK655367 NAD655367:NAG655367 NJZ655367:NKC655367 NTV655367:NTY655367 ODR655367:ODU655367 ONN655367:ONQ655367 OXJ655367:OXM655367 PHF655367:PHI655367 PRB655367:PRE655367 QAX655367:QBA655367 QKT655367:QKW655367 QUP655367:QUS655367 REL655367:REO655367 ROH655367:ROK655367 RYD655367:RYG655367 SHZ655367:SIC655367 SRV655367:SRY655367 TBR655367:TBU655367 TLN655367:TLQ655367 TVJ655367:TVM655367 UFF655367:UFI655367 UPB655367:UPE655367 UYX655367:UZA655367 VIT655367:VIW655367 VSP655367:VSS655367 WCL655367:WCO655367 WMH655367:WMK655367 WWD655367:WWG655367 V720903:Y720903 JR720903:JU720903 TN720903:TQ720903 ADJ720903:ADM720903 ANF720903:ANI720903 AXB720903:AXE720903 BGX720903:BHA720903 BQT720903:BQW720903 CAP720903:CAS720903 CKL720903:CKO720903 CUH720903:CUK720903 DED720903:DEG720903 DNZ720903:DOC720903 DXV720903:DXY720903 EHR720903:EHU720903 ERN720903:ERQ720903 FBJ720903:FBM720903 FLF720903:FLI720903 FVB720903:FVE720903 GEX720903:GFA720903 GOT720903:GOW720903 GYP720903:GYS720903 HIL720903:HIO720903 HSH720903:HSK720903 ICD720903:ICG720903 ILZ720903:IMC720903 IVV720903:IVY720903 JFR720903:JFU720903 JPN720903:JPQ720903 JZJ720903:JZM720903 KJF720903:KJI720903 KTB720903:KTE720903 LCX720903:LDA720903 LMT720903:LMW720903 LWP720903:LWS720903 MGL720903:MGO720903 MQH720903:MQK720903 NAD720903:NAG720903 NJZ720903:NKC720903 NTV720903:NTY720903 ODR720903:ODU720903 ONN720903:ONQ720903 OXJ720903:OXM720903 PHF720903:PHI720903 PRB720903:PRE720903 QAX720903:QBA720903 QKT720903:QKW720903 QUP720903:QUS720903 REL720903:REO720903 ROH720903:ROK720903 RYD720903:RYG720903 SHZ720903:SIC720903 SRV720903:SRY720903 TBR720903:TBU720903 TLN720903:TLQ720903 TVJ720903:TVM720903 UFF720903:UFI720903 UPB720903:UPE720903 UYX720903:UZA720903 VIT720903:VIW720903 VSP720903:VSS720903 WCL720903:WCO720903 WMH720903:WMK720903 WWD720903:WWG720903 V786439:Y786439 JR786439:JU786439 TN786439:TQ786439 ADJ786439:ADM786439 ANF786439:ANI786439 AXB786439:AXE786439 BGX786439:BHA786439 BQT786439:BQW786439 CAP786439:CAS786439 CKL786439:CKO786439 CUH786439:CUK786439 DED786439:DEG786439 DNZ786439:DOC786439 DXV786439:DXY786439 EHR786439:EHU786439 ERN786439:ERQ786439 FBJ786439:FBM786439 FLF786439:FLI786439 FVB786439:FVE786439 GEX786439:GFA786439 GOT786439:GOW786439 GYP786439:GYS786439 HIL786439:HIO786439 HSH786439:HSK786439 ICD786439:ICG786439 ILZ786439:IMC786439 IVV786439:IVY786439 JFR786439:JFU786439 JPN786439:JPQ786439 JZJ786439:JZM786439 KJF786439:KJI786439 KTB786439:KTE786439 LCX786439:LDA786439 LMT786439:LMW786439 LWP786439:LWS786439 MGL786439:MGO786439 MQH786439:MQK786439 NAD786439:NAG786439 NJZ786439:NKC786439 NTV786439:NTY786439 ODR786439:ODU786439 ONN786439:ONQ786439 OXJ786439:OXM786439 PHF786439:PHI786439 PRB786439:PRE786439 QAX786439:QBA786439 QKT786439:QKW786439 QUP786439:QUS786439 REL786439:REO786439 ROH786439:ROK786439 RYD786439:RYG786439 SHZ786439:SIC786439 SRV786439:SRY786439 TBR786439:TBU786439 TLN786439:TLQ786439 TVJ786439:TVM786439 UFF786439:UFI786439 UPB786439:UPE786439 UYX786439:UZA786439 VIT786439:VIW786439 VSP786439:VSS786439 WCL786439:WCO786439 WMH786439:WMK786439 WWD786439:WWG786439 V851975:Y851975 JR851975:JU851975 TN851975:TQ851975 ADJ851975:ADM851975 ANF851975:ANI851975 AXB851975:AXE851975 BGX851975:BHA851975 BQT851975:BQW851975 CAP851975:CAS851975 CKL851975:CKO851975 CUH851975:CUK851975 DED851975:DEG851975 DNZ851975:DOC851975 DXV851975:DXY851975 EHR851975:EHU851975 ERN851975:ERQ851975 FBJ851975:FBM851975 FLF851975:FLI851975 FVB851975:FVE851975 GEX851975:GFA851975 GOT851975:GOW851975 GYP851975:GYS851975 HIL851975:HIO851975 HSH851975:HSK851975 ICD851975:ICG851975 ILZ851975:IMC851975 IVV851975:IVY851975 JFR851975:JFU851975 JPN851975:JPQ851975 JZJ851975:JZM851975 KJF851975:KJI851975 KTB851975:KTE851975 LCX851975:LDA851975 LMT851975:LMW851975 LWP851975:LWS851975 MGL851975:MGO851975 MQH851975:MQK851975 NAD851975:NAG851975 NJZ851975:NKC851975 NTV851975:NTY851975 ODR851975:ODU851975 ONN851975:ONQ851975 OXJ851975:OXM851975 PHF851975:PHI851975 PRB851975:PRE851975 QAX851975:QBA851975 QKT851975:QKW851975 QUP851975:QUS851975 REL851975:REO851975 ROH851975:ROK851975 RYD851975:RYG851975 SHZ851975:SIC851975 SRV851975:SRY851975 TBR851975:TBU851975 TLN851975:TLQ851975 TVJ851975:TVM851975 UFF851975:UFI851975 UPB851975:UPE851975 UYX851975:UZA851975 VIT851975:VIW851975 VSP851975:VSS851975 WCL851975:WCO851975 WMH851975:WMK851975 WWD851975:WWG851975 V917511:Y917511 JR917511:JU917511 TN917511:TQ917511 ADJ917511:ADM917511 ANF917511:ANI917511 AXB917511:AXE917511 BGX917511:BHA917511 BQT917511:BQW917511 CAP917511:CAS917511 CKL917511:CKO917511 CUH917511:CUK917511 DED917511:DEG917511 DNZ917511:DOC917511 DXV917511:DXY917511 EHR917511:EHU917511 ERN917511:ERQ917511 FBJ917511:FBM917511 FLF917511:FLI917511 FVB917511:FVE917511 GEX917511:GFA917511 GOT917511:GOW917511 GYP917511:GYS917511 HIL917511:HIO917511 HSH917511:HSK917511 ICD917511:ICG917511 ILZ917511:IMC917511 IVV917511:IVY917511 JFR917511:JFU917511 JPN917511:JPQ917511 JZJ917511:JZM917511 KJF917511:KJI917511 KTB917511:KTE917511 LCX917511:LDA917511 LMT917511:LMW917511 LWP917511:LWS917511 MGL917511:MGO917511 MQH917511:MQK917511 NAD917511:NAG917511 NJZ917511:NKC917511 NTV917511:NTY917511 ODR917511:ODU917511 ONN917511:ONQ917511 OXJ917511:OXM917511 PHF917511:PHI917511 PRB917511:PRE917511 QAX917511:QBA917511 QKT917511:QKW917511 QUP917511:QUS917511 REL917511:REO917511 ROH917511:ROK917511 RYD917511:RYG917511 SHZ917511:SIC917511 SRV917511:SRY917511 TBR917511:TBU917511 TLN917511:TLQ917511 TVJ917511:TVM917511 UFF917511:UFI917511 UPB917511:UPE917511 UYX917511:UZA917511 VIT917511:VIW917511 VSP917511:VSS917511 WCL917511:WCO917511 WMH917511:WMK917511 WWD917511:WWG917511 V983047:Y983047 JR983047:JU983047 TN983047:TQ983047 ADJ983047:ADM983047 ANF983047:ANI983047 AXB983047:AXE983047 BGX983047:BHA983047 BQT983047:BQW983047 CAP983047:CAS983047 CKL983047:CKO983047 CUH983047:CUK983047 DED983047:DEG983047 DNZ983047:DOC983047 DXV983047:DXY983047 EHR983047:EHU983047 ERN983047:ERQ983047 FBJ983047:FBM983047 FLF983047:FLI983047 FVB983047:FVE983047 GEX983047:GFA983047 GOT983047:GOW983047 GYP983047:GYS983047 HIL983047:HIO983047 HSH983047:HSK983047 ICD983047:ICG983047 ILZ983047:IMC983047 IVV983047:IVY983047 JFR983047:JFU983047 JPN983047:JPQ983047 JZJ983047:JZM983047 KJF983047:KJI983047 KTB983047:KTE983047 LCX983047:LDA983047 LMT983047:LMW983047 LWP983047:LWS983047 MGL983047:MGO983047 MQH983047:MQK983047 NAD983047:NAG983047 NJZ983047:NKC983047 NTV983047:NTY983047 ODR983047:ODU983047 ONN983047:ONQ983047 OXJ983047:OXM983047 PHF983047:PHI983047 PRB983047:PRE983047 QAX983047:QBA983047 QKT983047:QKW983047 QUP983047:QUS983047 REL983047:REO983047 ROH983047:ROK983047 RYD983047:RYG983047 SHZ983047:SIC983047 SRV983047:SRY983047 TBR983047:TBU983047 TLN983047:TLQ983047 TVJ983047:TVM983047 UFF983047:UFI983047 UPB983047:UPE983047 UYX983047:UZA983047 VIT983047:VIW983047 VSP983047:VSS983047 WCL983047:WCO983047 WMH983047:WMK983047 Y10" xr:uid="{108850F7-D812-4D18-92D5-69556D60A0E1}">
      <formula1>"様,御中"</formula1>
    </dataValidation>
  </dataValidations>
  <printOptions horizontalCentered="1"/>
  <pageMargins left="0.47244094488188981" right="0.39370078740157483" top="0.39370078740157483" bottom="0.39370078740157483" header="0.31496062992125984" footer="0.31496062992125984"/>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6"/>
  <dimension ref="A1:CS104"/>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80" t="s">
        <v>153</v>
      </c>
      <c r="AM1" s="580"/>
      <c r="AN1" s="580"/>
      <c r="AO1" s="580"/>
      <c r="AP1" s="581">
        <f>計算シート!$N$4</f>
        <v>0</v>
      </c>
      <c r="AQ1" s="581"/>
      <c r="AR1" s="581"/>
      <c r="AS1" s="581"/>
      <c r="AT1" s="581"/>
      <c r="AU1" s="581"/>
      <c r="AV1" s="581"/>
      <c r="AW1" s="581"/>
      <c r="AX1" s="581"/>
    </row>
    <row r="2" spans="1:97" ht="18" customHeight="1">
      <c r="AK2" s="90">
        <f ca="1">TODAY()</f>
        <v>45568</v>
      </c>
      <c r="AL2" s="582">
        <f ca="1">請求書!$AI$2</f>
        <v>45568</v>
      </c>
      <c r="AM2" s="582"/>
      <c r="AN2" s="582"/>
      <c r="AO2" s="582"/>
      <c r="AP2" s="582"/>
      <c r="AQ2" s="582"/>
      <c r="AR2" s="582"/>
      <c r="AS2" s="582"/>
      <c r="AT2" s="582"/>
      <c r="AU2" s="582"/>
      <c r="AV2" s="582"/>
      <c r="AW2" s="582"/>
      <c r="AX2" s="582"/>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11"/>
      <c r="CD2" s="11"/>
      <c r="CE2" s="11"/>
      <c r="CF2" s="11"/>
      <c r="CG2" s="11"/>
      <c r="CH2" s="11"/>
      <c r="CI2" s="11"/>
      <c r="CJ2" s="11"/>
      <c r="CK2" s="12"/>
      <c r="CL2" s="12"/>
      <c r="CM2" s="12"/>
      <c r="CN2" s="13"/>
      <c r="CO2" s="13"/>
      <c r="CP2" s="13"/>
      <c r="CQ2" s="13"/>
      <c r="CR2" s="13"/>
      <c r="CS2" s="13"/>
    </row>
    <row r="3" spans="1:97" ht="18" customHeight="1">
      <c r="AR3" s="558"/>
      <c r="AS3" s="558"/>
      <c r="AT3" s="558"/>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11"/>
      <c r="CD3" s="11"/>
      <c r="CE3" s="11"/>
      <c r="CF3" s="11"/>
      <c r="CG3" s="11"/>
      <c r="CH3" s="11"/>
      <c r="CI3" s="11"/>
      <c r="CJ3" s="11"/>
      <c r="CK3" s="12"/>
      <c r="CL3" s="12"/>
      <c r="CM3" s="12"/>
      <c r="CN3" s="13"/>
      <c r="CO3" s="13"/>
      <c r="CP3" s="13"/>
      <c r="CQ3" s="13"/>
      <c r="CR3" s="13"/>
      <c r="CS3" s="13"/>
    </row>
    <row r="4" spans="1:97" ht="6" customHeight="1">
      <c r="A4" s="579" t="s">
        <v>318</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row>
    <row r="6" spans="1:97" s="16" customFormat="1" ht="18" customHeight="1">
      <c r="A6" s="564"/>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65" t="str">
        <f>計算シート!$C$37 &amp;" " &amp; 計算シート!$D$38 &amp;" " &amp;計算シート!$I$38</f>
        <v xml:space="preserve">  </v>
      </c>
      <c r="D8" s="565"/>
      <c r="E8" s="565"/>
      <c r="F8" s="565"/>
      <c r="G8" s="565"/>
      <c r="H8" s="565"/>
      <c r="I8" s="565"/>
      <c r="J8" s="565"/>
      <c r="K8" s="565"/>
      <c r="L8" s="565"/>
      <c r="M8" s="565"/>
      <c r="N8" s="565"/>
      <c r="O8" s="565"/>
      <c r="P8" s="565"/>
      <c r="Q8" s="565"/>
      <c r="R8" s="565"/>
      <c r="S8" s="565"/>
      <c r="T8" s="565"/>
      <c r="U8" s="565"/>
      <c r="CF8" s="11"/>
      <c r="CG8" s="11"/>
      <c r="CH8" s="11"/>
      <c r="CI8" s="11"/>
      <c r="CJ8" s="11"/>
      <c r="CK8" s="12"/>
      <c r="CL8" s="12"/>
      <c r="CM8" s="12"/>
      <c r="CN8" s="13"/>
      <c r="CO8" s="13"/>
      <c r="CP8" s="13"/>
      <c r="CQ8" s="13"/>
      <c r="CR8" s="13"/>
      <c r="CS8" s="13"/>
    </row>
    <row r="9" spans="1:97" ht="18" customHeight="1">
      <c r="C9" s="565"/>
      <c r="D9" s="565"/>
      <c r="E9" s="565"/>
      <c r="F9" s="565"/>
      <c r="G9" s="565"/>
      <c r="H9" s="565"/>
      <c r="I9" s="565"/>
      <c r="J9" s="565"/>
      <c r="K9" s="565"/>
      <c r="L9" s="565"/>
      <c r="M9" s="565"/>
      <c r="N9" s="565"/>
      <c r="O9" s="565"/>
      <c r="P9" s="565"/>
      <c r="Q9" s="565"/>
      <c r="R9" s="565"/>
      <c r="S9" s="565"/>
      <c r="T9" s="565"/>
      <c r="U9" s="565"/>
      <c r="V9" s="572" t="s">
        <v>346</v>
      </c>
      <c r="W9" s="572"/>
      <c r="X9" s="572"/>
      <c r="Y9" s="40"/>
      <c r="Z9" s="40"/>
      <c r="AA9" s="1"/>
      <c r="AB9" s="1"/>
      <c r="AC9" s="1"/>
      <c r="AD9" s="1"/>
      <c r="AE9" s="1"/>
      <c r="AF9" s="1"/>
      <c r="AG9" s="1"/>
      <c r="AH9" s="1"/>
      <c r="AI9" s="1"/>
      <c r="AJ9" s="1"/>
      <c r="AK9" s="1"/>
      <c r="AL9" s="1"/>
      <c r="AM9" s="1"/>
      <c r="AN9" s="1"/>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3"/>
      <c r="BZ9" s="583"/>
      <c r="CA9" s="583"/>
      <c r="CB9" s="583"/>
      <c r="CC9" s="583"/>
      <c r="CD9" s="583"/>
      <c r="CE9" s="583"/>
      <c r="CF9" s="11"/>
      <c r="CG9" s="11"/>
      <c r="CH9" s="11"/>
      <c r="CI9" s="11"/>
      <c r="CJ9" s="11"/>
      <c r="CK9" s="12"/>
      <c r="CL9" s="12"/>
      <c r="CM9" s="12"/>
      <c r="CN9" s="13"/>
      <c r="CO9" s="13"/>
      <c r="CP9" s="13"/>
      <c r="CQ9" s="13"/>
      <c r="CR9" s="13"/>
      <c r="CS9" s="13"/>
    </row>
    <row r="10" spans="1:97" ht="18" customHeight="1" thickBot="1">
      <c r="C10" s="566"/>
      <c r="D10" s="566"/>
      <c r="E10" s="566"/>
      <c r="F10" s="566"/>
      <c r="G10" s="566"/>
      <c r="H10" s="566"/>
      <c r="I10" s="566"/>
      <c r="J10" s="566"/>
      <c r="K10" s="566"/>
      <c r="L10" s="566"/>
      <c r="M10" s="566"/>
      <c r="N10" s="566"/>
      <c r="O10" s="566"/>
      <c r="P10" s="566"/>
      <c r="Q10" s="566"/>
      <c r="R10" s="566"/>
      <c r="S10" s="566"/>
      <c r="T10" s="566"/>
      <c r="U10" s="566"/>
      <c r="V10" s="573"/>
      <c r="W10" s="573"/>
      <c r="X10" s="573"/>
      <c r="Y10" s="120"/>
      <c r="Z10" s="40"/>
      <c r="AA10" s="1"/>
      <c r="AB10" s="1"/>
      <c r="AC10" s="1"/>
      <c r="AD10" s="1"/>
      <c r="AE10" s="1"/>
      <c r="AF10" s="1"/>
      <c r="AG10" s="1"/>
      <c r="AH10" s="1"/>
      <c r="AI10" s="1"/>
      <c r="AJ10" s="1"/>
      <c r="AK10" s="1"/>
      <c r="AL10" s="1"/>
      <c r="AM10" s="1"/>
      <c r="AN10" s="1"/>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7"/>
      <c r="AB12" s="568"/>
      <c r="AC12" s="568"/>
      <c r="AD12" s="568"/>
      <c r="AE12" s="568"/>
      <c r="AF12" s="568"/>
      <c r="AG12" s="568"/>
      <c r="AH12" s="568"/>
      <c r="AI12" s="568"/>
      <c r="AJ12" s="568"/>
      <c r="AK12" s="568"/>
      <c r="AL12" s="568"/>
      <c r="AM12" s="568"/>
      <c r="AN12" s="568"/>
      <c r="AO12" s="568"/>
      <c r="AP12" s="568"/>
      <c r="AQ12" s="568"/>
      <c r="AR12" s="568"/>
      <c r="AS12" s="568"/>
      <c r="AT12" s="568"/>
      <c r="AU12" s="568"/>
      <c r="AV12" s="568"/>
      <c r="AZ12" s="14"/>
      <c r="CS12" s="15"/>
    </row>
    <row r="13" spans="1:97" ht="18" customHeight="1">
      <c r="A13" s="1"/>
      <c r="B13" s="1"/>
      <c r="N13" s="1"/>
      <c r="O13" s="1"/>
      <c r="P13" s="1"/>
      <c r="Q13" s="1"/>
      <c r="R13" s="1"/>
      <c r="S13" s="1"/>
      <c r="T13" s="36"/>
      <c r="U13" s="36"/>
      <c r="V13" s="36"/>
      <c r="W13" s="36"/>
      <c r="X13" s="36"/>
      <c r="Y13" s="36"/>
      <c r="Z13" s="36"/>
      <c r="AA13" s="569"/>
      <c r="AB13" s="570"/>
      <c r="AC13" s="570"/>
      <c r="AD13" s="570"/>
      <c r="AE13" s="570"/>
      <c r="AF13" s="570"/>
      <c r="AG13" s="570"/>
      <c r="AH13" s="570"/>
      <c r="AI13" s="570"/>
      <c r="AJ13" s="570"/>
      <c r="AK13" s="570"/>
      <c r="AL13" s="570"/>
      <c r="AM13" s="570"/>
      <c r="AN13" s="570"/>
      <c r="AO13" s="570"/>
      <c r="AP13" s="570"/>
      <c r="AQ13" s="570"/>
      <c r="AR13" s="570"/>
      <c r="AS13" s="570"/>
      <c r="AT13" s="570"/>
      <c r="AU13" s="570"/>
      <c r="AV13" s="570"/>
      <c r="AZ13" s="11"/>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row>
    <row r="18" spans="1:97" ht="57.6" customHeight="1">
      <c r="A18" s="1"/>
      <c r="B18" s="1"/>
      <c r="C18" s="584" t="s">
        <v>218</v>
      </c>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BO18" s="2"/>
    </row>
    <row r="19" spans="1:97" ht="18" customHeight="1">
      <c r="A19" s="1"/>
      <c r="B19" s="1"/>
      <c r="AQ19" s="56" t="s">
        <v>216</v>
      </c>
    </row>
    <row r="20" spans="1:97" ht="18" customHeight="1">
      <c r="A20" s="539" t="s">
        <v>193</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row>
    <row r="21" spans="1:97" ht="18" customHeight="1">
      <c r="A21" s="1"/>
      <c r="B21" s="1"/>
    </row>
    <row r="22" spans="1:97" ht="18.600000000000001" customHeight="1">
      <c r="F22" s="591" t="s">
        <v>347</v>
      </c>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2" t="s">
        <v>221</v>
      </c>
      <c r="AL22" s="592"/>
      <c r="AM22" s="592"/>
      <c r="AN22" s="592"/>
      <c r="AO22" s="592"/>
      <c r="BF22" s="27"/>
      <c r="BK22" s="28"/>
    </row>
    <row r="23" spans="1:97" ht="27" customHeight="1">
      <c r="F23" s="585" t="s">
        <v>314</v>
      </c>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7"/>
      <c r="AK23" s="588">
        <v>1</v>
      </c>
      <c r="AL23" s="589"/>
      <c r="AM23" s="589"/>
      <c r="AN23" s="589"/>
      <c r="AO23" s="590"/>
      <c r="BA23" s="44"/>
      <c r="BB23" s="44"/>
      <c r="BC23" s="44"/>
      <c r="BD23" s="3"/>
      <c r="BE23" s="3"/>
      <c r="BF23" s="27"/>
      <c r="BK23" s="28"/>
    </row>
    <row r="24" spans="1:97" ht="28.05" customHeight="1">
      <c r="F24" s="585" t="s">
        <v>315</v>
      </c>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7"/>
      <c r="AK24" s="588"/>
      <c r="AL24" s="589"/>
      <c r="AM24" s="589"/>
      <c r="AN24" s="589"/>
      <c r="AO24" s="590"/>
      <c r="BB24" s="3"/>
      <c r="BC24" s="3"/>
      <c r="BD24" s="3"/>
      <c r="BE24" s="3"/>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4"/>
      <c r="CL24" s="4"/>
      <c r="CM24" s="4"/>
      <c r="CN24" s="4"/>
      <c r="CO24" s="4"/>
      <c r="CP24" s="4"/>
      <c r="CQ24" s="4"/>
      <c r="CR24" s="4"/>
      <c r="CS24" s="4"/>
    </row>
    <row r="25" spans="1:97" ht="28.05" customHeight="1">
      <c r="F25" s="594"/>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6"/>
      <c r="AK25" s="588"/>
      <c r="AL25" s="589"/>
      <c r="AM25" s="589"/>
      <c r="AN25" s="589"/>
      <c r="AO25" s="590"/>
      <c r="BF25" s="27"/>
      <c r="BK25" s="28"/>
    </row>
    <row r="26" spans="1:97" ht="28.05" customHeight="1">
      <c r="F26" s="594"/>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6"/>
      <c r="AK26" s="588"/>
      <c r="AL26" s="589"/>
      <c r="AM26" s="589"/>
      <c r="AN26" s="589"/>
      <c r="AO26" s="590"/>
      <c r="BF26" s="27"/>
      <c r="BK26" s="28"/>
    </row>
    <row r="27" spans="1:97" ht="28.05" customHeight="1">
      <c r="F27" s="594"/>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6"/>
      <c r="AK27" s="588"/>
      <c r="AL27" s="589"/>
      <c r="AM27" s="589"/>
      <c r="AN27" s="589"/>
      <c r="AO27" s="590"/>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4"/>
      <c r="CL27" s="4"/>
      <c r="CM27" s="4"/>
      <c r="CN27" s="4"/>
      <c r="CO27" s="4"/>
      <c r="CP27" s="4"/>
      <c r="CQ27" s="4"/>
      <c r="CR27" s="4"/>
      <c r="CS27" s="4"/>
    </row>
    <row r="28" spans="1:97" ht="28.05" customHeight="1">
      <c r="F28" s="594"/>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6"/>
      <c r="AK28" s="588"/>
      <c r="AL28" s="589"/>
      <c r="AM28" s="589"/>
      <c r="AN28" s="589"/>
      <c r="AO28" s="590"/>
      <c r="BF28" s="27"/>
      <c r="BK28" s="28"/>
    </row>
    <row r="29" spans="1:97" ht="28.05" customHeight="1">
      <c r="F29" s="594"/>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6"/>
      <c r="AK29" s="588"/>
      <c r="AL29" s="589"/>
      <c r="AM29" s="589"/>
      <c r="AN29" s="589"/>
      <c r="AO29" s="590"/>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4"/>
      <c r="CL29" s="4"/>
      <c r="CM29" s="4"/>
      <c r="CN29" s="4"/>
      <c r="CO29" s="4"/>
      <c r="CP29" s="4"/>
      <c r="CQ29" s="4"/>
      <c r="CR29" s="4"/>
      <c r="CS29" s="4"/>
    </row>
    <row r="30" spans="1:97" ht="18" customHeight="1">
      <c r="A30" s="1"/>
      <c r="B30" s="1"/>
    </row>
    <row r="31" spans="1:97" ht="63.6" customHeight="1">
      <c r="A31" s="1"/>
      <c r="B31" s="1"/>
      <c r="C31" s="57"/>
      <c r="D31" s="543" t="s">
        <v>322</v>
      </c>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7"/>
    </row>
    <row r="32" spans="1:97" ht="18" customHeight="1">
      <c r="A32" s="1"/>
      <c r="B32" s="1"/>
      <c r="C32" s="58"/>
      <c r="D32" s="58"/>
      <c r="E32" s="58"/>
      <c r="F32" s="57"/>
      <c r="G32" s="57"/>
      <c r="H32" s="57"/>
      <c r="I32" s="57"/>
      <c r="J32" s="57"/>
      <c r="K32" s="57"/>
      <c r="L32" s="57"/>
      <c r="AP32" s="58"/>
      <c r="AQ32" s="58"/>
      <c r="AR32" s="58"/>
      <c r="AS32" s="58"/>
      <c r="AT32" s="58"/>
      <c r="AU32" s="58"/>
      <c r="AV32" s="58"/>
    </row>
    <row r="33" spans="1:58" ht="63.6" customHeight="1">
      <c r="A33" s="1"/>
      <c r="B33" s="1"/>
      <c r="C33" s="58"/>
      <c r="D33" s="593" t="s">
        <v>323</v>
      </c>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7"/>
    </row>
    <row r="34" spans="1:58" ht="18" customHeight="1">
      <c r="A34" s="1"/>
      <c r="B34" s="1"/>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row>
    <row r="35" spans="1:58" ht="18" customHeight="1">
      <c r="A35" s="1"/>
      <c r="B35" s="1"/>
      <c r="C35" s="58"/>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6" t="s">
        <v>217</v>
      </c>
      <c r="AR35" s="57"/>
      <c r="AS35" s="57"/>
      <c r="AT35" s="57"/>
      <c r="AU35" s="57"/>
      <c r="AV35" s="57"/>
    </row>
    <row r="36" spans="1:58" ht="18" customHeight="1">
      <c r="A36" s="1"/>
      <c r="B36" s="1"/>
      <c r="AQ36" s="56"/>
      <c r="AR36" s="57"/>
      <c r="AS36" s="57"/>
      <c r="AT36" s="57"/>
    </row>
    <row r="37" spans="1:58" ht="18" customHeight="1">
      <c r="A37" s="1"/>
      <c r="B37" s="1"/>
      <c r="AQ37" s="56"/>
    </row>
    <row r="38" spans="1:58" ht="18" customHeight="1">
      <c r="BF38" s="27"/>
    </row>
    <row r="39" spans="1:58" ht="18" customHeight="1">
      <c r="BF39" s="27"/>
    </row>
    <row r="40" spans="1:58" ht="18" customHeight="1">
      <c r="BF40" s="27"/>
    </row>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31">
    <mergeCell ref="D33:AU33"/>
    <mergeCell ref="AK26:AO26"/>
    <mergeCell ref="F25:AJ25"/>
    <mergeCell ref="AK25:AO25"/>
    <mergeCell ref="D31:AU31"/>
    <mergeCell ref="F29:AJ29"/>
    <mergeCell ref="AK29:AO29"/>
    <mergeCell ref="F28:AJ28"/>
    <mergeCell ref="AK28:AO28"/>
    <mergeCell ref="F26:AJ26"/>
    <mergeCell ref="F27:AJ27"/>
    <mergeCell ref="AK27:AO27"/>
    <mergeCell ref="C18:AV18"/>
    <mergeCell ref="F23:AJ23"/>
    <mergeCell ref="A20:AX20"/>
    <mergeCell ref="F24:AJ24"/>
    <mergeCell ref="AK24:AO24"/>
    <mergeCell ref="F22:AJ22"/>
    <mergeCell ref="AK22:AO22"/>
    <mergeCell ref="AK23:AO23"/>
    <mergeCell ref="C8:U10"/>
    <mergeCell ref="AA12:AV12"/>
    <mergeCell ref="AA13:AV13"/>
    <mergeCell ref="AZ9:CE10"/>
    <mergeCell ref="V9:X10"/>
    <mergeCell ref="A4:AX6"/>
    <mergeCell ref="AL1:AO1"/>
    <mergeCell ref="AP1:AX1"/>
    <mergeCell ref="AZ2:CB3"/>
    <mergeCell ref="AR3:AT3"/>
    <mergeCell ref="AL2:AX2"/>
  </mergeCells>
  <phoneticPr fontId="10"/>
  <dataValidations count="1">
    <dataValidation type="list" allowBlank="1" showInputMessage="1" showErrorMessage="1" sqref="WWD983045:WWG983045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Y10 V9:X10" xr:uid="{831D9FE6-FAFA-439C-AB83-93C5DE0E7D64}">
      <formula1>"様,御中"</formula1>
    </dataValidation>
  </dataValidations>
  <printOptions horizontalCentered="1"/>
  <pageMargins left="0.47244094488188981" right="0.39370078740157483" top="0.39370078740157483" bottom="0.3937007874015748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dimension ref="A1:CS104"/>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51" width="1.88671875" customWidth="1"/>
    <col min="52" max="52" width="100.7773437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80" t="s">
        <v>153</v>
      </c>
      <c r="AM1" s="580"/>
      <c r="AN1" s="580"/>
      <c r="AO1" s="580"/>
      <c r="AP1" s="581">
        <f>計算シート!$N$4</f>
        <v>0</v>
      </c>
      <c r="AQ1" s="581"/>
      <c r="AR1" s="581"/>
      <c r="AS1" s="581"/>
      <c r="AT1" s="581"/>
      <c r="AU1" s="581"/>
      <c r="AV1" s="581"/>
      <c r="AW1" s="581"/>
      <c r="AX1" s="581"/>
    </row>
    <row r="2" spans="1:97" ht="18" customHeight="1">
      <c r="AK2" s="90">
        <f ca="1">TODAY()</f>
        <v>45568</v>
      </c>
      <c r="AL2" s="597">
        <f ca="1">TODAY()</f>
        <v>45568</v>
      </c>
      <c r="AM2" s="597"/>
      <c r="AN2" s="597"/>
      <c r="AO2" s="597"/>
      <c r="AP2" s="597"/>
      <c r="AQ2" s="597"/>
      <c r="AR2" s="597"/>
      <c r="AS2" s="597"/>
      <c r="AT2" s="597"/>
      <c r="AU2" s="597"/>
      <c r="AV2" s="597"/>
      <c r="AW2" s="597"/>
      <c r="AX2" s="597"/>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11"/>
      <c r="CD2" s="11"/>
      <c r="CE2" s="11"/>
      <c r="CF2" s="11"/>
      <c r="CG2" s="11"/>
      <c r="CH2" s="11"/>
      <c r="CI2" s="11"/>
      <c r="CJ2" s="11"/>
      <c r="CK2" s="12"/>
      <c r="CL2" s="12"/>
      <c r="CM2" s="12"/>
      <c r="CN2" s="13"/>
      <c r="CO2" s="13"/>
      <c r="CP2" s="13"/>
      <c r="CQ2" s="13"/>
      <c r="CR2" s="13"/>
      <c r="CS2" s="13"/>
    </row>
    <row r="3" spans="1:97" ht="18" customHeight="1">
      <c r="AR3" s="558"/>
      <c r="AS3" s="558"/>
      <c r="AT3" s="558"/>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11"/>
      <c r="CD3" s="11"/>
      <c r="CE3" s="11"/>
      <c r="CF3" s="11"/>
      <c r="CG3" s="11"/>
      <c r="CH3" s="11"/>
      <c r="CI3" s="11"/>
      <c r="CJ3" s="11"/>
      <c r="CK3" s="12"/>
      <c r="CL3" s="12"/>
      <c r="CM3" s="12"/>
      <c r="CN3" s="13"/>
      <c r="CO3" s="13"/>
      <c r="CP3" s="13"/>
      <c r="CQ3" s="13"/>
      <c r="CR3" s="13"/>
      <c r="CS3" s="13"/>
    </row>
    <row r="4" spans="1:97" ht="6" customHeight="1">
      <c r="A4" s="579" t="s">
        <v>215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4"/>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Z5" s="598" t="str">
        <f>IF(計算シート!O65="","",計算シート!A43)</f>
        <v/>
      </c>
    </row>
    <row r="6" spans="1:97" s="16" customFormat="1" ht="18" customHeight="1">
      <c r="A6" s="564"/>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Z6" s="598"/>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65" t="str">
        <f>【入金前】請求書送付案内!$C$8</f>
        <v xml:space="preserve">  </v>
      </c>
      <c r="D8" s="565"/>
      <c r="E8" s="565"/>
      <c r="F8" s="565"/>
      <c r="G8" s="565"/>
      <c r="H8" s="565"/>
      <c r="I8" s="565"/>
      <c r="J8" s="565"/>
      <c r="K8" s="565"/>
      <c r="L8" s="565"/>
      <c r="M8" s="565"/>
      <c r="N8" s="565"/>
      <c r="O8" s="565"/>
      <c r="P8" s="565"/>
      <c r="Q8" s="565"/>
      <c r="R8" s="565"/>
      <c r="S8" s="565"/>
      <c r="T8" s="565"/>
      <c r="U8" s="565"/>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11"/>
      <c r="CG8" s="11"/>
      <c r="CH8" s="11"/>
      <c r="CI8" s="11"/>
      <c r="CJ8" s="11"/>
      <c r="CK8" s="12"/>
      <c r="CL8" s="12"/>
      <c r="CM8" s="12"/>
      <c r="CN8" s="13"/>
      <c r="CO8" s="13"/>
      <c r="CP8" s="13"/>
      <c r="CQ8" s="13"/>
      <c r="CR8" s="13"/>
      <c r="CS8" s="13"/>
    </row>
    <row r="9" spans="1:97" ht="18" customHeight="1">
      <c r="C9" s="565"/>
      <c r="D9" s="565"/>
      <c r="E9" s="565"/>
      <c r="F9" s="565"/>
      <c r="G9" s="565"/>
      <c r="H9" s="565"/>
      <c r="I9" s="565"/>
      <c r="J9" s="565"/>
      <c r="K9" s="565"/>
      <c r="L9" s="565"/>
      <c r="M9" s="565"/>
      <c r="N9" s="565"/>
      <c r="O9" s="565"/>
      <c r="P9" s="565"/>
      <c r="Q9" s="565"/>
      <c r="R9" s="565"/>
      <c r="S9" s="565"/>
      <c r="T9" s="565"/>
      <c r="U9" s="565"/>
      <c r="V9" s="572" t="str">
        <f>【入金前】請求書送付案内!$V$9</f>
        <v>様</v>
      </c>
      <c r="W9" s="572"/>
      <c r="X9" s="572"/>
      <c r="Y9" s="40"/>
      <c r="Z9" s="40"/>
      <c r="AA9" s="1"/>
      <c r="AB9" s="1"/>
      <c r="AC9" s="1"/>
      <c r="AD9" s="1"/>
      <c r="AE9" s="1"/>
      <c r="AF9" s="1"/>
      <c r="AG9" s="1"/>
      <c r="AH9" s="1"/>
      <c r="AI9" s="1"/>
      <c r="AJ9" s="1"/>
      <c r="AK9" s="1"/>
      <c r="AL9" s="1"/>
      <c r="AM9" s="1"/>
      <c r="AN9" s="1"/>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3"/>
      <c r="BZ9" s="583"/>
      <c r="CA9" s="583"/>
      <c r="CB9" s="583"/>
      <c r="CC9" s="583"/>
      <c r="CD9" s="583"/>
      <c r="CE9" s="583"/>
      <c r="CF9" s="11"/>
      <c r="CG9" s="11"/>
      <c r="CH9" s="11"/>
      <c r="CI9" s="11"/>
      <c r="CJ9" s="11"/>
      <c r="CK9" s="12"/>
      <c r="CL9" s="12"/>
      <c r="CM9" s="12"/>
      <c r="CN9" s="13"/>
      <c r="CO9" s="13"/>
      <c r="CP9" s="13"/>
      <c r="CQ9" s="13"/>
      <c r="CR9" s="13"/>
      <c r="CS9" s="13"/>
    </row>
    <row r="10" spans="1:97" ht="18" customHeight="1" thickBot="1">
      <c r="C10" s="566"/>
      <c r="D10" s="566"/>
      <c r="E10" s="566"/>
      <c r="F10" s="566"/>
      <c r="G10" s="566"/>
      <c r="H10" s="566"/>
      <c r="I10" s="566"/>
      <c r="J10" s="566"/>
      <c r="K10" s="566"/>
      <c r="L10" s="566"/>
      <c r="M10" s="566"/>
      <c r="N10" s="566"/>
      <c r="O10" s="566"/>
      <c r="P10" s="566"/>
      <c r="Q10" s="566"/>
      <c r="R10" s="566"/>
      <c r="S10" s="566"/>
      <c r="T10" s="566"/>
      <c r="U10" s="566"/>
      <c r="V10" s="573"/>
      <c r="W10" s="573"/>
      <c r="X10" s="573"/>
      <c r="Y10" s="120"/>
      <c r="Z10" s="40"/>
      <c r="AA10" s="1"/>
      <c r="AB10" s="1"/>
      <c r="AC10" s="1"/>
      <c r="AD10" s="1"/>
      <c r="AE10" s="1"/>
      <c r="AF10" s="1"/>
      <c r="AG10" s="1"/>
      <c r="AH10" s="1"/>
      <c r="AI10" s="1"/>
      <c r="AJ10" s="1"/>
      <c r="AK10" s="1"/>
      <c r="AL10" s="1"/>
      <c r="AM10" s="1"/>
      <c r="AN10" s="1"/>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7"/>
      <c r="AB12" s="568"/>
      <c r="AC12" s="568"/>
      <c r="AD12" s="568"/>
      <c r="AE12" s="568"/>
      <c r="AF12" s="568"/>
      <c r="AG12" s="568"/>
      <c r="AH12" s="568"/>
      <c r="AI12" s="568"/>
      <c r="AJ12" s="568"/>
      <c r="AK12" s="568"/>
      <c r="AL12" s="568"/>
      <c r="AM12" s="568"/>
      <c r="AN12" s="568"/>
      <c r="AO12" s="568"/>
      <c r="AP12" s="568"/>
      <c r="AQ12" s="568"/>
      <c r="AR12" s="568"/>
      <c r="AS12" s="568"/>
      <c r="AT12" s="568"/>
      <c r="AU12" s="568"/>
      <c r="AV12" s="568"/>
      <c r="AZ12" s="14"/>
      <c r="CS12" s="15"/>
    </row>
    <row r="13" spans="1:97" ht="18" customHeight="1">
      <c r="A13" s="1"/>
      <c r="B13" s="1"/>
      <c r="N13" s="1"/>
      <c r="O13" s="1"/>
      <c r="P13" s="1"/>
      <c r="Q13" s="1"/>
      <c r="R13" s="1"/>
      <c r="S13" s="1"/>
      <c r="T13" s="36"/>
      <c r="U13" s="36"/>
      <c r="V13" s="36"/>
      <c r="W13" s="36"/>
      <c r="X13" s="36"/>
      <c r="Y13" s="36"/>
      <c r="Z13" s="36"/>
      <c r="AA13" s="569"/>
      <c r="AB13" s="570"/>
      <c r="AC13" s="570"/>
      <c r="AD13" s="570"/>
      <c r="AE13" s="570"/>
      <c r="AF13" s="570"/>
      <c r="AG13" s="570"/>
      <c r="AH13" s="570"/>
      <c r="AI13" s="570"/>
      <c r="AJ13" s="570"/>
      <c r="AK13" s="570"/>
      <c r="AL13" s="570"/>
      <c r="AM13" s="570"/>
      <c r="AN13" s="570"/>
      <c r="AO13" s="570"/>
      <c r="AP13" s="570"/>
      <c r="AQ13" s="570"/>
      <c r="AR13" s="570"/>
      <c r="AS13" s="570"/>
      <c r="AT13" s="570"/>
      <c r="AU13" s="570"/>
      <c r="AV13" s="570"/>
      <c r="AZ13" s="11"/>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row>
    <row r="18" spans="1:97" ht="64.8" customHeight="1">
      <c r="A18" s="1"/>
      <c r="B18" s="1"/>
      <c r="C18" s="584" t="s">
        <v>219</v>
      </c>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row>
    <row r="19" spans="1:97" ht="18" customHeight="1">
      <c r="A19" s="1"/>
      <c r="B19" s="1"/>
      <c r="AQ19" s="56" t="s">
        <v>216</v>
      </c>
    </row>
    <row r="20" spans="1:97" ht="18" customHeight="1">
      <c r="A20" s="539" t="s">
        <v>193</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row>
    <row r="21" spans="1:97" ht="18" customHeight="1">
      <c r="A21" s="1"/>
      <c r="B21" s="1"/>
    </row>
    <row r="22" spans="1:97" ht="18.600000000000001" customHeight="1">
      <c r="F22" s="591" t="s">
        <v>220</v>
      </c>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2" t="s">
        <v>221</v>
      </c>
      <c r="AL22" s="592"/>
      <c r="AM22" s="592"/>
      <c r="AN22" s="592"/>
      <c r="AO22" s="592"/>
      <c r="BF22" s="27"/>
      <c r="BK22" s="28"/>
    </row>
    <row r="23" spans="1:97" ht="28.05" customHeight="1">
      <c r="F23" s="594" t="str">
        <f>IF(請求書!$C22="","",請求書!$C22)</f>
        <v xml:space="preserve">送 料   </v>
      </c>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6"/>
      <c r="AK23" s="599">
        <f>IF(請求書!$AM22="","",IF(請求書!AH22="着払","着払",請求書!$AM22))</f>
        <v>1</v>
      </c>
      <c r="AL23" s="599"/>
      <c r="AM23" s="599"/>
      <c r="AN23" s="599"/>
      <c r="AO23" s="599"/>
      <c r="AZ23" s="144" t="str">
        <f>IF(計算シート!$G$31="着払","着払です！発送連絡メール時に宅急便の荷物番号を通知してください。","")</f>
        <v/>
      </c>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4"/>
      <c r="CL23" s="4"/>
      <c r="CM23" s="4"/>
      <c r="CN23" s="4"/>
      <c r="CO23" s="4"/>
      <c r="CP23" s="4"/>
      <c r="CQ23" s="4"/>
      <c r="CR23" s="4"/>
      <c r="CS23" s="4"/>
    </row>
    <row r="24" spans="1:97" ht="28.05" customHeight="1">
      <c r="F24" s="594" t="str">
        <f>IF(請求書!$C23="","",請求書!$C23)</f>
        <v>以下余白　</v>
      </c>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6"/>
      <c r="AK24" s="599" t="str">
        <f>IF(請求書!$AM23="","",IF(請求書!AH23="着払","着払",請求書!$AM23))</f>
        <v>　</v>
      </c>
      <c r="AL24" s="599"/>
      <c r="AM24" s="599"/>
      <c r="AN24" s="599"/>
      <c r="AO24" s="599"/>
      <c r="AZ24" s="145" t="str">
        <f>IF(計算シート!O65="","",計算シート!A43)</f>
        <v/>
      </c>
      <c r="BF24" s="27"/>
      <c r="BK24" s="28"/>
    </row>
    <row r="25" spans="1:97" ht="28.05" customHeight="1">
      <c r="F25" s="594" t="str">
        <f>IF(請求書!$C24="","",請求書!$C24)</f>
        <v/>
      </c>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6"/>
      <c r="AK25" s="599" t="str">
        <f>IF(請求書!$AM24="","",IF(請求書!AH24="着払","着払",請求書!$AM24))</f>
        <v/>
      </c>
      <c r="AL25" s="599"/>
      <c r="AM25" s="599"/>
      <c r="AN25" s="599"/>
      <c r="AO25" s="599"/>
      <c r="BF25" s="27"/>
      <c r="BK25" s="28"/>
    </row>
    <row r="26" spans="1:97" ht="28.05" customHeight="1">
      <c r="F26" s="594" t="str">
        <f>IF(請求書!$C25="","",請求書!$C25)</f>
        <v/>
      </c>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6"/>
      <c r="AK26" s="599" t="str">
        <f>IF(請求書!$AM25="","",IF(請求書!AH25="着払","着払",請求書!$AM25))</f>
        <v/>
      </c>
      <c r="AL26" s="599"/>
      <c r="AM26" s="599"/>
      <c r="AN26" s="599"/>
      <c r="AO26" s="599"/>
      <c r="BF26" s="27"/>
      <c r="BK26" s="28"/>
    </row>
    <row r="27" spans="1:97" ht="28.05" customHeight="1">
      <c r="F27" s="594" t="str">
        <f>IF(請求書!$C26="","",請求書!$C26)</f>
        <v/>
      </c>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6"/>
      <c r="AK27" s="599" t="str">
        <f>IF(請求書!$AM26="","",IF(請求書!AH26="着払","着払",請求書!$AM26))</f>
        <v/>
      </c>
      <c r="AL27" s="599"/>
      <c r="AM27" s="599"/>
      <c r="AN27" s="599"/>
      <c r="AO27" s="599"/>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4"/>
      <c r="CL27" s="4"/>
      <c r="CM27" s="4"/>
      <c r="CN27" s="4"/>
      <c r="CO27" s="4"/>
      <c r="CP27" s="4"/>
      <c r="CQ27" s="4"/>
      <c r="CR27" s="4"/>
      <c r="CS27" s="4"/>
    </row>
    <row r="28" spans="1:97" ht="28.05" customHeight="1">
      <c r="F28" s="594" t="str">
        <f>IF(請求書!$C27="","",請求書!$C27)</f>
        <v/>
      </c>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6"/>
      <c r="AK28" s="599" t="str">
        <f>IF(請求書!$AM27="","",IF(請求書!AH27="着払","着払",請求書!$AM27))</f>
        <v/>
      </c>
      <c r="AL28" s="599"/>
      <c r="AM28" s="599"/>
      <c r="AN28" s="599"/>
      <c r="AO28" s="599"/>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4"/>
      <c r="CL28" s="4"/>
      <c r="CM28" s="4"/>
      <c r="CN28" s="4"/>
      <c r="CO28" s="4"/>
      <c r="CP28" s="4"/>
      <c r="CQ28" s="4"/>
      <c r="CR28" s="4"/>
      <c r="CS28" s="4"/>
    </row>
    <row r="29" spans="1:97" ht="28.05" customHeight="1">
      <c r="F29" s="594" t="str">
        <f>IF(請求書!$C28="","",請求書!$C28)</f>
        <v/>
      </c>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6"/>
      <c r="AK29" s="599" t="str">
        <f>IF(請求書!$AM28="","",IF(請求書!AH28="着払","着払",請求書!$AM28))</f>
        <v/>
      </c>
      <c r="AL29" s="599"/>
      <c r="AM29" s="599"/>
      <c r="AN29" s="599"/>
      <c r="AO29" s="599"/>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4"/>
      <c r="CL29" s="4"/>
      <c r="CM29" s="4"/>
      <c r="CN29" s="4"/>
      <c r="CO29" s="4"/>
      <c r="CP29" s="4"/>
      <c r="CQ29" s="4"/>
      <c r="CR29" s="4"/>
      <c r="CS29" s="4"/>
    </row>
    <row r="30" spans="1:97" ht="18" customHeight="1">
      <c r="A30" s="1"/>
      <c r="B30" s="1"/>
    </row>
    <row r="31" spans="1:97" ht="63.6" customHeight="1">
      <c r="A31" s="1"/>
      <c r="B31" s="1"/>
      <c r="C31" s="57"/>
      <c r="D31" s="543" t="s">
        <v>322</v>
      </c>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7"/>
    </row>
    <row r="32" spans="1:97" ht="18" customHeight="1">
      <c r="A32" s="1"/>
      <c r="B32" s="1"/>
      <c r="C32" s="58"/>
      <c r="D32" s="58"/>
      <c r="E32" s="58"/>
      <c r="F32" s="57"/>
      <c r="G32" s="57"/>
      <c r="H32" s="57"/>
      <c r="I32" s="57"/>
      <c r="J32" s="57"/>
      <c r="K32" s="57"/>
      <c r="L32" s="57"/>
      <c r="AP32" s="58"/>
      <c r="AQ32" s="58"/>
      <c r="AR32" s="58"/>
      <c r="AS32" s="58"/>
      <c r="AT32" s="58"/>
      <c r="AU32" s="58"/>
      <c r="AV32" s="58"/>
    </row>
    <row r="33" spans="1:58" ht="63.6" customHeight="1">
      <c r="A33" s="1"/>
      <c r="B33" s="1"/>
      <c r="C33" s="58"/>
      <c r="D33" s="593" t="s">
        <v>323</v>
      </c>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7"/>
    </row>
    <row r="34" spans="1:58" ht="18" customHeight="1">
      <c r="A34" s="1"/>
      <c r="B34" s="1"/>
      <c r="AQ34" s="56"/>
    </row>
    <row r="35" spans="1:58" ht="18" customHeight="1">
      <c r="A35" s="1"/>
      <c r="B35" s="1"/>
      <c r="C35" s="58"/>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6" t="s">
        <v>217</v>
      </c>
      <c r="AR35" s="57"/>
      <c r="AS35" s="57"/>
      <c r="AT35" s="57"/>
      <c r="AU35" s="57"/>
      <c r="AV35" s="57"/>
    </row>
    <row r="36" spans="1:58" ht="18" customHeight="1">
      <c r="A36" s="1"/>
      <c r="B36" s="1"/>
      <c r="AQ36" s="56"/>
      <c r="AR36" s="57"/>
      <c r="AS36" s="57"/>
      <c r="AT36" s="57"/>
    </row>
    <row r="37" spans="1:58" ht="18" customHeight="1">
      <c r="A37" s="1"/>
      <c r="B37" s="1"/>
      <c r="AQ37" s="56"/>
    </row>
    <row r="38" spans="1:58" ht="18" customHeight="1">
      <c r="BF38" s="27"/>
    </row>
    <row r="39" spans="1:58" ht="18" customHeight="1">
      <c r="BF39" s="27"/>
    </row>
    <row r="40" spans="1:58" ht="18" customHeight="1">
      <c r="BF40" s="27"/>
    </row>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32">
    <mergeCell ref="D31:AU31"/>
    <mergeCell ref="D33:AU33"/>
    <mergeCell ref="F26:AJ26"/>
    <mergeCell ref="AK26:AO26"/>
    <mergeCell ref="F29:AJ29"/>
    <mergeCell ref="AK29:AO29"/>
    <mergeCell ref="F22:AJ22"/>
    <mergeCell ref="AK22:AO22"/>
    <mergeCell ref="F23:AJ23"/>
    <mergeCell ref="AK23:AO23"/>
    <mergeCell ref="V9:X10"/>
    <mergeCell ref="C8:U10"/>
    <mergeCell ref="AA12:AV12"/>
    <mergeCell ref="AA13:AV13"/>
    <mergeCell ref="C18:AV18"/>
    <mergeCell ref="A20:AX20"/>
    <mergeCell ref="F24:AJ24"/>
    <mergeCell ref="AK24:AO24"/>
    <mergeCell ref="F27:AJ27"/>
    <mergeCell ref="AK27:AO27"/>
    <mergeCell ref="F28:AJ28"/>
    <mergeCell ref="AK28:AO28"/>
    <mergeCell ref="F25:AJ25"/>
    <mergeCell ref="AK25:AO25"/>
    <mergeCell ref="AZ9:CE10"/>
    <mergeCell ref="A4:AX6"/>
    <mergeCell ref="AL1:AO1"/>
    <mergeCell ref="AP1:AX1"/>
    <mergeCell ref="AZ2:CB3"/>
    <mergeCell ref="AR3:AT3"/>
    <mergeCell ref="AL2:AX2"/>
    <mergeCell ref="AZ5:AZ6"/>
  </mergeCells>
  <phoneticPr fontId="10"/>
  <dataValidations count="1">
    <dataValidation type="list" allowBlank="1" showInputMessage="1" showErrorMessage="1" sqref="WWD983045:WWG983045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Y10" xr:uid="{F977926B-B1EE-4191-83BD-41279B2D5618}">
      <formula1>"様,御中"</formula1>
    </dataValidation>
  </dataValidations>
  <printOptions horizontalCentered="1"/>
  <pageMargins left="0.47244094488188981" right="0.39370078740157483" top="0.39370078740157483" bottom="0.3937007874015748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dimension ref="A1:AR50"/>
  <sheetViews>
    <sheetView showGridLines="0" view="pageBreakPreview" zoomScale="85" zoomScaleNormal="100" zoomScaleSheetLayoutView="85" workbookViewId="0">
      <selection sqref="A1:K3"/>
    </sheetView>
  </sheetViews>
  <sheetFormatPr defaultColWidth="9.77734375" defaultRowHeight="13.2"/>
  <cols>
    <col min="1" max="1" width="11.44140625" style="50" customWidth="1"/>
    <col min="2" max="4" width="9.77734375" style="50" customWidth="1"/>
    <col min="5" max="6" width="7.21875" style="50" customWidth="1"/>
    <col min="7" max="7" width="9.77734375" style="50" customWidth="1"/>
    <col min="8" max="8" width="8.77734375" style="50" customWidth="1"/>
    <col min="9" max="9" width="12.21875" style="50" customWidth="1"/>
    <col min="10" max="10" width="12.33203125" style="50" customWidth="1"/>
    <col min="11" max="11" width="10.88671875" style="50" customWidth="1"/>
    <col min="12" max="12" width="3.6640625" style="50" customWidth="1"/>
    <col min="13" max="21" width="9.77734375" style="50"/>
    <col min="22" max="22" width="0" style="50" hidden="1" customWidth="1"/>
    <col min="23" max="16384" width="9.77734375" style="50"/>
  </cols>
  <sheetData>
    <row r="1" spans="1:44" ht="37.200000000000003" customHeight="1"/>
    <row r="2" spans="1:44" s="53" customFormat="1" ht="28.5" customHeight="1">
      <c r="A2" s="45"/>
      <c r="B2" s="45"/>
      <c r="C2" s="107"/>
      <c r="D2" s="107"/>
      <c r="E2" s="107"/>
      <c r="F2" s="107"/>
      <c r="G2" s="107"/>
      <c r="H2" s="107"/>
      <c r="I2" s="107"/>
      <c r="J2" s="108" t="s">
        <v>153</v>
      </c>
      <c r="K2" s="109">
        <f>計算シート!$N$4</f>
        <v>0</v>
      </c>
      <c r="L2" s="110"/>
      <c r="V2" s="53" t="s">
        <v>245</v>
      </c>
    </row>
    <row r="3" spans="1:44" s="53" customFormat="1" ht="26.4" customHeight="1">
      <c r="A3" s="45"/>
      <c r="B3" s="45"/>
      <c r="C3" s="107"/>
      <c r="D3" s="107"/>
      <c r="E3" s="107"/>
      <c r="F3" s="107"/>
      <c r="G3" s="107"/>
      <c r="H3" s="107"/>
      <c r="I3" s="108"/>
      <c r="J3" s="601">
        <f ca="1">TODAY()</f>
        <v>45568</v>
      </c>
      <c r="K3" s="601"/>
      <c r="L3" s="110"/>
      <c r="V3" s="53" t="s">
        <v>246</v>
      </c>
    </row>
    <row r="4" spans="1:44" ht="63" customHeight="1">
      <c r="A4" s="52"/>
      <c r="B4" s="52"/>
      <c r="C4" s="61"/>
      <c r="D4" s="603" t="s">
        <v>31</v>
      </c>
      <c r="E4" s="603"/>
      <c r="F4" s="603"/>
      <c r="G4" s="603"/>
      <c r="H4" s="603"/>
      <c r="I4" s="61"/>
      <c r="J4" s="52"/>
      <c r="K4" s="51"/>
      <c r="L4" s="51"/>
    </row>
    <row r="5" spans="1:44" ht="28.2" customHeight="1">
      <c r="A5" s="64"/>
      <c r="B5" s="76"/>
      <c r="C5" s="76"/>
      <c r="D5" s="76"/>
      <c r="E5" s="76"/>
      <c r="F5" s="62"/>
      <c r="G5" s="62"/>
      <c r="H5" s="62"/>
      <c r="I5" s="65"/>
      <c r="L5" s="51"/>
    </row>
    <row r="6" spans="1:44" ht="60.6" customHeight="1" thickBot="1">
      <c r="A6" s="64"/>
      <c r="B6" s="608" t="str">
        <f>【入金前】請求書送付案内!$C$8</f>
        <v xml:space="preserve">  </v>
      </c>
      <c r="C6" s="608"/>
      <c r="D6" s="608"/>
      <c r="E6" s="608"/>
      <c r="F6" s="155" t="str">
        <f>【入金前】請求書送付案内!$V$9</f>
        <v>様</v>
      </c>
      <c r="G6" s="62"/>
      <c r="H6" s="62"/>
      <c r="I6" s="65"/>
      <c r="J6" s="63"/>
      <c r="K6" s="63"/>
      <c r="L6" s="51"/>
      <c r="M6" s="600"/>
      <c r="N6" s="600"/>
      <c r="O6" s="600"/>
      <c r="P6" s="600"/>
      <c r="Q6" s="600"/>
      <c r="R6" s="600"/>
      <c r="S6" s="83"/>
      <c r="T6" s="83"/>
      <c r="U6" s="83"/>
      <c r="V6" s="83"/>
      <c r="W6" s="83"/>
      <c r="X6" s="83"/>
      <c r="Y6" s="83"/>
      <c r="Z6" s="83"/>
      <c r="AA6" s="83"/>
      <c r="AB6" s="83"/>
      <c r="AC6" s="83"/>
      <c r="AD6" s="83"/>
      <c r="AE6" s="83"/>
      <c r="AF6" s="83"/>
      <c r="AG6" s="83"/>
      <c r="AH6" s="83"/>
      <c r="AI6" s="83"/>
      <c r="AJ6" s="83"/>
      <c r="AK6" s="83"/>
      <c r="AL6" s="83"/>
      <c r="AM6" s="83"/>
      <c r="AN6" s="83"/>
      <c r="AO6" s="83"/>
      <c r="AP6" s="83"/>
      <c r="AQ6" s="83"/>
      <c r="AR6" s="83"/>
    </row>
    <row r="7" spans="1:44" ht="33.6" customHeight="1">
      <c r="A7" s="64"/>
      <c r="B7" s="93"/>
      <c r="C7" s="93"/>
      <c r="D7" s="93"/>
      <c r="E7" s="93"/>
      <c r="F7" s="66"/>
      <c r="G7" s="62"/>
      <c r="H7" s="62"/>
      <c r="I7" s="65"/>
      <c r="J7" s="63"/>
      <c r="K7" s="63"/>
      <c r="L7" s="51"/>
      <c r="M7" s="94"/>
      <c r="N7" s="94"/>
      <c r="O7" s="94"/>
      <c r="P7" s="94"/>
      <c r="Q7" s="94"/>
      <c r="R7" s="94"/>
      <c r="S7" s="83"/>
      <c r="T7" s="83"/>
      <c r="U7" s="83"/>
      <c r="V7" s="83"/>
      <c r="W7" s="83"/>
      <c r="X7" s="83"/>
      <c r="Y7" s="83"/>
      <c r="Z7" s="83"/>
      <c r="AA7" s="83"/>
      <c r="AB7" s="83"/>
      <c r="AC7" s="83"/>
      <c r="AD7" s="83"/>
      <c r="AE7" s="83"/>
      <c r="AF7" s="83"/>
      <c r="AG7" s="83"/>
      <c r="AH7" s="83"/>
      <c r="AI7" s="83"/>
      <c r="AJ7" s="83"/>
      <c r="AK7" s="83"/>
      <c r="AL7" s="83"/>
      <c r="AM7" s="83"/>
      <c r="AN7" s="83"/>
      <c r="AO7" s="83"/>
      <c r="AP7" s="83"/>
      <c r="AQ7" s="83"/>
      <c r="AR7" s="83"/>
    </row>
    <row r="8" spans="1:44" ht="21">
      <c r="A8" s="607"/>
      <c r="B8" s="607"/>
      <c r="C8" s="607"/>
      <c r="D8" s="607"/>
      <c r="E8" s="67"/>
      <c r="F8" s="67"/>
      <c r="G8" s="52"/>
      <c r="H8" s="52"/>
      <c r="I8" s="68"/>
      <c r="J8" s="52"/>
      <c r="K8" s="49"/>
      <c r="L8" s="48"/>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row>
    <row r="9" spans="1:44" ht="21" customHeight="1">
      <c r="A9" s="607"/>
      <c r="B9" s="607"/>
      <c r="C9" s="607"/>
      <c r="D9" s="52"/>
      <c r="E9" s="67"/>
      <c r="F9" s="67"/>
      <c r="G9" s="49"/>
      <c r="H9" s="52"/>
      <c r="I9" s="602"/>
      <c r="J9" s="602"/>
      <c r="K9" s="602"/>
      <c r="L9" s="43"/>
    </row>
    <row r="10" spans="1:44" ht="16.2" customHeight="1">
      <c r="A10" s="69"/>
      <c r="B10" s="67"/>
      <c r="C10" s="67"/>
      <c r="D10" s="67"/>
      <c r="E10" s="67"/>
      <c r="F10" s="67"/>
      <c r="G10" s="49"/>
      <c r="H10" s="52"/>
      <c r="I10" s="70"/>
      <c r="J10" s="52"/>
      <c r="K10" s="52"/>
      <c r="L10" s="49"/>
    </row>
    <row r="11" spans="1:44" ht="16.2" customHeight="1">
      <c r="A11" s="69"/>
      <c r="B11" s="67"/>
      <c r="C11" s="67"/>
      <c r="D11" s="67"/>
      <c r="E11" s="67"/>
      <c r="F11" s="67"/>
      <c r="G11" s="49"/>
      <c r="H11" s="52"/>
      <c r="I11" s="71"/>
      <c r="J11" s="52"/>
      <c r="K11" s="71"/>
      <c r="L11" s="52"/>
    </row>
    <row r="12" spans="1:44" ht="16.2" customHeight="1">
      <c r="A12" s="69"/>
      <c r="B12" s="67"/>
      <c r="C12" s="67"/>
      <c r="D12" s="67"/>
      <c r="E12" s="67"/>
      <c r="F12" s="67"/>
      <c r="G12" s="52"/>
      <c r="H12" s="52"/>
      <c r="I12" s="52"/>
      <c r="J12" s="52"/>
      <c r="K12" s="52"/>
      <c r="L12" s="52"/>
    </row>
    <row r="13" spans="1:44" ht="16.2" customHeight="1">
      <c r="A13" s="69"/>
      <c r="B13" s="67"/>
      <c r="C13" s="67"/>
      <c r="D13" s="67"/>
      <c r="E13" s="67"/>
      <c r="F13" s="67"/>
      <c r="G13" s="52"/>
      <c r="H13" s="52"/>
      <c r="I13" s="70"/>
      <c r="J13" s="52"/>
      <c r="K13" s="52"/>
      <c r="L13" s="52"/>
    </row>
    <row r="14" spans="1:44" ht="16.2" customHeight="1">
      <c r="A14" s="52"/>
      <c r="B14" s="52"/>
      <c r="C14" s="52"/>
      <c r="D14" s="52"/>
      <c r="E14" s="52"/>
      <c r="F14" s="52"/>
      <c r="G14" s="52"/>
      <c r="H14" s="52"/>
      <c r="I14" s="606"/>
      <c r="J14" s="606"/>
      <c r="K14" s="52"/>
      <c r="L14" s="52"/>
    </row>
    <row r="15" spans="1:44" ht="40.200000000000003" customHeight="1" thickBot="1">
      <c r="A15" s="47"/>
      <c r="B15" s="47"/>
      <c r="C15" s="47"/>
      <c r="D15" s="47"/>
      <c r="E15" s="47"/>
      <c r="F15" s="47"/>
      <c r="G15" s="47"/>
      <c r="H15" s="47"/>
      <c r="I15" s="47"/>
      <c r="J15" s="46"/>
      <c r="K15" s="47"/>
      <c r="L15" s="52"/>
    </row>
    <row r="16" spans="1:44" ht="32.4" customHeight="1">
      <c r="A16" s="52"/>
      <c r="B16" s="52"/>
      <c r="C16" s="52"/>
      <c r="D16" s="52"/>
      <c r="E16" s="52"/>
      <c r="F16" s="52"/>
      <c r="G16" s="52"/>
      <c r="H16" s="52"/>
      <c r="I16" s="52"/>
      <c r="J16" s="52"/>
      <c r="K16" s="52"/>
      <c r="L16" s="52"/>
    </row>
    <row r="17" spans="1:18" ht="36.6" customHeight="1">
      <c r="A17" s="52"/>
      <c r="B17" s="605" t="s">
        <v>350</v>
      </c>
      <c r="C17" s="605"/>
      <c r="D17" s="605"/>
      <c r="E17" s="605"/>
      <c r="F17" s="605"/>
      <c r="G17" s="605"/>
      <c r="H17" s="605"/>
      <c r="I17" s="605"/>
      <c r="J17" s="605"/>
      <c r="K17" s="52"/>
      <c r="L17" s="52"/>
    </row>
    <row r="18" spans="1:18" ht="15" customHeight="1">
      <c r="A18" s="52"/>
      <c r="B18" s="604" t="s">
        <v>290</v>
      </c>
      <c r="C18" s="604"/>
      <c r="D18" s="604"/>
      <c r="E18" s="604"/>
      <c r="F18" s="604"/>
      <c r="G18" s="604"/>
      <c r="H18" s="604"/>
      <c r="I18" s="604"/>
      <c r="J18" s="604"/>
      <c r="K18" s="52"/>
      <c r="L18" s="52"/>
    </row>
    <row r="19" spans="1:18" ht="39.6" customHeight="1">
      <c r="A19" s="52"/>
      <c r="B19" s="604"/>
      <c r="C19" s="604"/>
      <c r="D19" s="604"/>
      <c r="E19" s="604"/>
      <c r="F19" s="604"/>
      <c r="G19" s="604"/>
      <c r="H19" s="604"/>
      <c r="I19" s="604"/>
      <c r="J19" s="604"/>
      <c r="K19" s="52"/>
      <c r="L19" s="52"/>
    </row>
    <row r="20" spans="1:18" ht="21.6" customHeight="1">
      <c r="A20" s="52"/>
      <c r="B20" s="72"/>
      <c r="C20" s="71"/>
      <c r="D20" s="71"/>
      <c r="E20" s="71"/>
      <c r="F20" s="71"/>
      <c r="G20" s="71"/>
      <c r="H20" s="71"/>
      <c r="I20" s="71"/>
      <c r="J20" s="73" t="s">
        <v>32</v>
      </c>
      <c r="K20" s="52"/>
      <c r="L20" s="52"/>
    </row>
    <row r="21" spans="1:18" ht="21.6" customHeight="1">
      <c r="A21" s="52"/>
      <c r="B21" s="72"/>
      <c r="C21" s="71"/>
      <c r="D21" s="71"/>
      <c r="E21" s="71"/>
      <c r="F21" s="71"/>
      <c r="G21" s="71"/>
      <c r="H21" s="71"/>
      <c r="I21" s="71"/>
      <c r="J21" s="71"/>
      <c r="K21" s="52"/>
      <c r="L21" s="52"/>
    </row>
    <row r="22" spans="1:18" ht="21.6" customHeight="1">
      <c r="A22" s="71"/>
      <c r="B22" s="71"/>
      <c r="C22" s="71"/>
      <c r="D22" s="71"/>
      <c r="E22" s="71"/>
      <c r="F22" s="74" t="s">
        <v>33</v>
      </c>
      <c r="G22" s="71"/>
      <c r="H22" s="71"/>
      <c r="I22" s="52"/>
      <c r="J22" s="52"/>
      <c r="K22" s="52"/>
      <c r="L22" s="52"/>
    </row>
    <row r="23" spans="1:18" ht="21.6" customHeight="1">
      <c r="A23" s="71"/>
      <c r="B23" s="71"/>
      <c r="C23" s="71"/>
      <c r="D23" s="71"/>
      <c r="E23" s="71"/>
      <c r="F23" s="75"/>
      <c r="G23" s="71"/>
      <c r="H23" s="71"/>
      <c r="I23" s="52"/>
      <c r="J23" s="52"/>
      <c r="K23" s="52"/>
      <c r="L23" s="52"/>
    </row>
    <row r="24" spans="1:18" ht="26.25" customHeight="1">
      <c r="A24" s="71"/>
      <c r="B24" s="71"/>
      <c r="C24" s="71"/>
      <c r="D24" s="71"/>
      <c r="E24" s="71"/>
      <c r="F24" s="52"/>
      <c r="G24" s="52"/>
      <c r="H24" s="52"/>
      <c r="I24" s="52"/>
      <c r="J24" s="52"/>
      <c r="K24" s="52"/>
      <c r="L24" s="52"/>
    </row>
    <row r="25" spans="1:18" s="60" customFormat="1" ht="26.25" customHeight="1">
      <c r="A25" s="76"/>
      <c r="B25" s="76"/>
      <c r="C25" s="76"/>
      <c r="D25" s="77" t="s">
        <v>214</v>
      </c>
      <c r="E25" s="77"/>
      <c r="F25" s="78"/>
      <c r="G25" s="77"/>
      <c r="H25" s="77" t="s">
        <v>299</v>
      </c>
      <c r="I25" s="77"/>
      <c r="J25" s="59"/>
      <c r="K25" s="59"/>
      <c r="L25" s="59"/>
    </row>
    <row r="26" spans="1:18" s="60" customFormat="1" ht="26.25" customHeight="1">
      <c r="A26" s="76"/>
      <c r="B26" s="76"/>
      <c r="C26" s="76"/>
      <c r="D26" s="64"/>
      <c r="E26" s="76"/>
      <c r="F26" s="56"/>
      <c r="G26" s="59"/>
      <c r="H26" s="79"/>
      <c r="I26" s="59"/>
      <c r="J26" s="59"/>
      <c r="K26" s="59"/>
      <c r="L26" s="59"/>
      <c r="M26" s="600" t="s">
        <v>300</v>
      </c>
      <c r="N26" s="600"/>
      <c r="O26" s="600"/>
      <c r="P26" s="600"/>
      <c r="Q26" s="600"/>
      <c r="R26" s="600"/>
    </row>
    <row r="27" spans="1:18" s="60" customFormat="1" ht="26.25" customHeight="1">
      <c r="A27" s="76"/>
      <c r="B27" s="76"/>
      <c r="C27" s="76"/>
      <c r="D27" s="77" t="s">
        <v>351</v>
      </c>
      <c r="E27" s="77"/>
      <c r="F27" s="78"/>
      <c r="G27" s="77"/>
      <c r="H27" s="77" t="s">
        <v>352</v>
      </c>
      <c r="I27" s="59"/>
      <c r="J27" s="59"/>
      <c r="K27" s="59"/>
      <c r="L27" s="59"/>
    </row>
    <row r="28" spans="1:18" ht="26.25" customHeight="1">
      <c r="A28" s="45"/>
      <c r="B28" s="45"/>
      <c r="C28" s="45"/>
      <c r="D28" s="45"/>
      <c r="E28" s="45"/>
      <c r="F28" s="80"/>
      <c r="G28" s="80"/>
      <c r="H28" s="80"/>
      <c r="I28" s="80"/>
      <c r="J28" s="80"/>
      <c r="K28" s="52"/>
      <c r="L28" s="52"/>
    </row>
    <row r="29" spans="1:18" ht="26.25" customHeight="1">
      <c r="A29" s="45"/>
      <c r="B29" s="45"/>
      <c r="C29" s="45"/>
      <c r="D29" s="45"/>
      <c r="E29" s="45"/>
      <c r="F29" s="52"/>
      <c r="G29" s="52"/>
      <c r="H29" s="52"/>
      <c r="I29" s="71"/>
      <c r="J29" s="81" t="s">
        <v>34</v>
      </c>
      <c r="K29" s="52"/>
      <c r="L29" s="52"/>
    </row>
    <row r="30" spans="1:18" ht="26.25" customHeight="1">
      <c r="A30" s="45"/>
      <c r="B30" s="45"/>
      <c r="C30" s="45"/>
      <c r="D30" s="45"/>
      <c r="E30" s="45"/>
      <c r="F30" s="52"/>
      <c r="G30" s="52"/>
      <c r="H30" s="52"/>
      <c r="I30" s="73"/>
      <c r="J30" s="81"/>
      <c r="K30" s="52"/>
      <c r="L30" s="45"/>
    </row>
    <row r="31" spans="1:18" ht="26.25" customHeight="1">
      <c r="A31" s="53"/>
      <c r="B31" s="53"/>
      <c r="C31" s="53"/>
      <c r="D31" s="53"/>
      <c r="E31" s="53"/>
      <c r="I31" s="53"/>
      <c r="J31" s="53"/>
      <c r="K31" s="53"/>
      <c r="L31" s="53"/>
    </row>
    <row r="32" spans="1:18" ht="26.25" customHeight="1">
      <c r="A32" s="53"/>
      <c r="B32" s="53"/>
      <c r="C32" s="53"/>
      <c r="D32" s="53"/>
      <c r="E32" s="53"/>
      <c r="I32" s="53"/>
      <c r="J32" s="53"/>
      <c r="K32" s="53"/>
      <c r="L32" s="53"/>
    </row>
    <row r="33" spans="1:12" ht="26.25" customHeight="1">
      <c r="A33" s="53"/>
      <c r="B33" s="53"/>
      <c r="J33" s="53"/>
      <c r="K33" s="53"/>
      <c r="L33" s="53"/>
    </row>
    <row r="34" spans="1:12" ht="26.25" customHeight="1">
      <c r="A34" s="53"/>
      <c r="B34" s="53"/>
      <c r="C34" s="53"/>
      <c r="D34" s="53"/>
      <c r="E34" s="53"/>
      <c r="J34" s="53"/>
      <c r="K34" s="53"/>
      <c r="L34" s="53"/>
    </row>
    <row r="35" spans="1:12" ht="26.25" customHeight="1">
      <c r="A35" s="53"/>
      <c r="B35" s="53"/>
      <c r="C35" s="53"/>
      <c r="D35" s="53"/>
      <c r="E35" s="53"/>
      <c r="J35" s="53"/>
      <c r="K35" s="53"/>
      <c r="L35" s="53"/>
    </row>
    <row r="36" spans="1:12" ht="26.25" customHeight="1">
      <c r="A36" s="53"/>
      <c r="B36" s="53"/>
      <c r="C36" s="53"/>
      <c r="D36" s="53"/>
      <c r="E36" s="53"/>
      <c r="J36" s="53"/>
      <c r="K36" s="53"/>
      <c r="L36" s="53"/>
    </row>
    <row r="37" spans="1:12" ht="26.25" customHeight="1">
      <c r="A37" s="53"/>
      <c r="B37" s="53"/>
      <c r="C37" s="53"/>
      <c r="D37" s="53"/>
      <c r="E37" s="53"/>
      <c r="J37" s="53"/>
      <c r="K37" s="53"/>
      <c r="L37" s="53"/>
    </row>
    <row r="38" spans="1:12" ht="26.25" customHeight="1">
      <c r="A38" s="53"/>
      <c r="B38" s="53"/>
      <c r="C38" s="53"/>
      <c r="D38" s="53"/>
      <c r="E38" s="53"/>
      <c r="J38" s="53"/>
      <c r="K38" s="53"/>
      <c r="L38" s="53"/>
    </row>
    <row r="39" spans="1:12" ht="26.25" customHeight="1">
      <c r="A39" s="53"/>
      <c r="B39" s="53"/>
      <c r="C39" s="53"/>
      <c r="D39" s="53"/>
      <c r="E39" s="53"/>
      <c r="F39" s="53"/>
      <c r="G39" s="53"/>
      <c r="H39" s="53"/>
      <c r="I39" s="53"/>
      <c r="J39" s="53"/>
      <c r="K39" s="53"/>
      <c r="L39" s="53"/>
    </row>
    <row r="40" spans="1:12" ht="26.25" customHeight="1">
      <c r="A40" s="53"/>
      <c r="B40" s="53"/>
      <c r="C40" s="53"/>
      <c r="D40" s="53"/>
      <c r="E40" s="53"/>
      <c r="F40" s="53"/>
      <c r="G40" s="53"/>
      <c r="H40" s="53"/>
      <c r="I40" s="53"/>
      <c r="J40" s="53"/>
      <c r="K40" s="53"/>
      <c r="L40" s="53"/>
    </row>
    <row r="41" spans="1:12" ht="26.25" customHeight="1">
      <c r="A41" s="53"/>
      <c r="B41" s="53"/>
      <c r="C41" s="53"/>
      <c r="D41" s="53"/>
      <c r="E41" s="53"/>
      <c r="F41" s="53"/>
      <c r="G41" s="53"/>
      <c r="H41" s="53"/>
      <c r="I41" s="53"/>
      <c r="J41" s="53"/>
      <c r="K41" s="53"/>
      <c r="L41" s="53"/>
    </row>
    <row r="42" spans="1:12" ht="26.25" customHeight="1">
      <c r="A42" s="53"/>
      <c r="B42" s="53"/>
      <c r="C42" s="53"/>
      <c r="D42" s="53"/>
      <c r="E42" s="53"/>
      <c r="F42" s="53"/>
      <c r="G42" s="53"/>
      <c r="H42" s="53"/>
      <c r="I42" s="53"/>
      <c r="J42" s="53"/>
      <c r="K42" s="53"/>
      <c r="L42" s="53"/>
    </row>
    <row r="43" spans="1:12" ht="26.25" customHeight="1">
      <c r="A43" s="53"/>
      <c r="B43" s="53"/>
      <c r="C43" s="53"/>
      <c r="D43" s="53"/>
      <c r="E43" s="53"/>
      <c r="F43" s="53"/>
      <c r="G43" s="53"/>
      <c r="H43" s="53"/>
      <c r="I43" s="53"/>
      <c r="J43" s="53"/>
      <c r="K43" s="53"/>
      <c r="L43" s="53"/>
    </row>
    <row r="44" spans="1:12" ht="26.25" customHeight="1">
      <c r="A44" s="53"/>
      <c r="B44" s="53"/>
      <c r="C44" s="53"/>
      <c r="D44" s="53"/>
      <c r="E44" s="53"/>
      <c r="F44" s="53"/>
      <c r="G44" s="53"/>
      <c r="H44" s="53"/>
      <c r="I44" s="53"/>
      <c r="J44" s="53"/>
      <c r="K44" s="53"/>
      <c r="L44" s="53"/>
    </row>
    <row r="45" spans="1:12" ht="26.25" customHeight="1">
      <c r="A45" s="53"/>
      <c r="B45" s="53"/>
      <c r="C45" s="53"/>
      <c r="D45" s="53"/>
      <c r="E45" s="53"/>
      <c r="F45" s="53"/>
      <c r="G45" s="53"/>
      <c r="H45" s="53"/>
      <c r="I45" s="53"/>
      <c r="J45" s="53"/>
      <c r="K45" s="53"/>
      <c r="L45" s="53"/>
    </row>
    <row r="46" spans="1:12" ht="26.25" customHeight="1">
      <c r="A46" s="53"/>
      <c r="B46" s="53"/>
      <c r="C46" s="53"/>
      <c r="D46" s="53"/>
      <c r="E46" s="53"/>
      <c r="F46" s="53"/>
      <c r="G46" s="53"/>
      <c r="H46" s="53"/>
      <c r="I46" s="53"/>
      <c r="J46" s="53"/>
      <c r="K46" s="53"/>
      <c r="L46" s="53"/>
    </row>
    <row r="47" spans="1:12" ht="16.2">
      <c r="A47" s="53"/>
      <c r="B47" s="53"/>
      <c r="C47" s="53"/>
      <c r="D47" s="53"/>
      <c r="E47" s="53"/>
      <c r="F47" s="53"/>
      <c r="G47" s="53"/>
      <c r="H47" s="53"/>
      <c r="I47" s="53"/>
      <c r="J47" s="54"/>
      <c r="K47" s="54"/>
      <c r="L47" s="54"/>
    </row>
    <row r="48" spans="1:12" ht="16.2">
      <c r="A48" s="54"/>
      <c r="B48" s="54"/>
      <c r="C48" s="54"/>
      <c r="D48" s="54"/>
      <c r="E48" s="54"/>
      <c r="F48" s="54"/>
      <c r="G48" s="54"/>
      <c r="H48" s="54"/>
      <c r="I48" s="54"/>
      <c r="J48" s="54"/>
      <c r="K48" s="54"/>
      <c r="L48" s="54"/>
    </row>
    <row r="49" spans="1:12" ht="16.2">
      <c r="A49" s="54"/>
      <c r="B49" s="54"/>
      <c r="C49" s="54"/>
      <c r="D49" s="54"/>
      <c r="E49" s="54"/>
      <c r="F49" s="54"/>
      <c r="G49" s="54"/>
      <c r="H49" s="54"/>
      <c r="I49" s="54"/>
      <c r="J49" s="54"/>
      <c r="K49" s="54"/>
      <c r="L49" s="54"/>
    </row>
    <row r="50" spans="1:12" ht="16.2">
      <c r="A50" s="54"/>
      <c r="B50" s="54"/>
      <c r="C50" s="54"/>
      <c r="D50" s="54"/>
      <c r="E50" s="54"/>
      <c r="F50" s="54"/>
      <c r="G50" s="54"/>
      <c r="H50" s="54"/>
      <c r="I50" s="54"/>
    </row>
  </sheetData>
  <mergeCells count="11">
    <mergeCell ref="M26:R26"/>
    <mergeCell ref="J3:K3"/>
    <mergeCell ref="I9:K9"/>
    <mergeCell ref="D4:H4"/>
    <mergeCell ref="M6:R6"/>
    <mergeCell ref="B18:J19"/>
    <mergeCell ref="B17:J17"/>
    <mergeCell ref="I14:J14"/>
    <mergeCell ref="A8:D8"/>
    <mergeCell ref="A9:C9"/>
    <mergeCell ref="B6:E6"/>
  </mergeCells>
  <phoneticPr fontId="10"/>
  <printOptions horizontalCentered="1"/>
  <pageMargins left="0.47244094488188981" right="0.39370078740157483" top="0.39370078740157483" bottom="0.3937007874015748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schemas.openxmlformats.org/package/2006/metadata/core-properties"/>
    <ds:schemaRef ds:uri="862137e7-8d7c-4855-b122-2ef27e0b566d"/>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計算シート</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計算シート!Print_Area</vt:lpstr>
      <vt:lpstr>見積書!Print_Area</vt:lpstr>
      <vt:lpstr>請求書!Print_Area</vt:lpstr>
      <vt:lpstr>納品書!Print_Area</vt:lpstr>
      <vt:lpstr>民間用申込書!Print_Area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広報04</cp:lastModifiedBy>
  <cp:lastPrinted>2024-08-07T02:05:10Z</cp:lastPrinted>
  <dcterms:created xsi:type="dcterms:W3CDTF">2010-06-16T07:20:35Z</dcterms:created>
  <dcterms:modified xsi:type="dcterms:W3CDTF">2024-10-03T01:10:42Z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